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4910" windowHeight="8535" activeTab="0"/>
  </bookViews>
  <sheets>
    <sheet name="obrazac 6-april" sheetId="1" r:id="rId1"/>
  </sheets>
  <definedNames>
    <definedName name="_xlnm.Print_Titles" localSheetId="0">'obrazac 6-april'!$1:$4</definedName>
  </definedNames>
  <calcPr fullCalcOnLoad="1"/>
</workbook>
</file>

<file path=xl/sharedStrings.xml><?xml version="1.0" encoding="utf-8"?>
<sst xmlns="http://schemas.openxmlformats.org/spreadsheetml/2006/main" count="93" uniqueCount="89">
  <si>
    <t>R.b.</t>
  </si>
  <si>
    <t>-1-</t>
  </si>
  <si>
    <t>-2-</t>
  </si>
  <si>
    <t>Grantovi općinama</t>
  </si>
  <si>
    <t>Isplate mirovina / penzija</t>
  </si>
  <si>
    <t>Novčana pomoć nezaposlenima</t>
  </si>
  <si>
    <t>Novčana pomoć invalidnim licima</t>
  </si>
  <si>
    <t>Izdaci za vojne invalide, ranjene borce i porodice poginulih</t>
  </si>
  <si>
    <t>Izdaci za raseljene osobe</t>
  </si>
  <si>
    <t>Isplate stipendija</t>
  </si>
  <si>
    <t>Ostali grantovi pojedincima</t>
  </si>
  <si>
    <t>Grantovi neprofitnim organizacijama</t>
  </si>
  <si>
    <t>Subvencije privatnim poduzećima</t>
  </si>
  <si>
    <t>Subvencije financijskim institucijama</t>
  </si>
  <si>
    <t>Grantovi međunarodnim organizacijama</t>
  </si>
  <si>
    <t>Grantovi drugim proračunima</t>
  </si>
  <si>
    <t xml:space="preserve">             P O Z I C I J A</t>
  </si>
  <si>
    <t>2002.godine</t>
  </si>
  <si>
    <t>Index</t>
  </si>
  <si>
    <t xml:space="preserve">Index </t>
  </si>
  <si>
    <t xml:space="preserve"> 2/1</t>
  </si>
  <si>
    <t>Naknade troškova privatnim poduzećima od cjenovnih razlika</t>
  </si>
  <si>
    <t>Naknade troškova javnim poduzećima od cjenovnih razlika</t>
  </si>
  <si>
    <t>Beneficije za socijalnu zaštitu</t>
  </si>
  <si>
    <t>Ostale isplaće pojedincima iz materijalno - socijalne sigurnosti</t>
  </si>
  <si>
    <t>Isplate nezaposlenim licima angažovanim na privremenim i povremenim poslovima</t>
  </si>
  <si>
    <t>Grantovi Državi</t>
  </si>
  <si>
    <t>Grantovi u inozemstvo(38+39)</t>
  </si>
  <si>
    <t>Subvencije privatnim poduzećima(33+34)</t>
  </si>
  <si>
    <t xml:space="preserve">konta </t>
  </si>
  <si>
    <t xml:space="preserve">Broj      </t>
  </si>
  <si>
    <t>Transfer za povrat više naplaćenih carina</t>
  </si>
  <si>
    <t>Subvencije javnim poduzećima(30+31+31a+31b)</t>
  </si>
  <si>
    <t>Transfer za kinematografiju</t>
  </si>
  <si>
    <t>Subvencije za veterinarstvo</t>
  </si>
  <si>
    <t>Grantovi za ekshumacije</t>
  </si>
  <si>
    <t>Transfer za obrazovanje</t>
  </si>
  <si>
    <t>Transfer za kulturu</t>
  </si>
  <si>
    <t>Transfer za sport</t>
  </si>
  <si>
    <t>Transfer za zdravstvene institucije</t>
  </si>
  <si>
    <t>Transfer za bolnicu Sanski most</t>
  </si>
  <si>
    <t>Transfer za izbore</t>
  </si>
  <si>
    <t>Transfer za naselja pogođena elementarnim nepogodama</t>
  </si>
  <si>
    <t>Transfer za pomoć izgradnji Dnevnog centra Podrška djeci s teškoćama</t>
  </si>
  <si>
    <t>Federalni centar za uklanjanje mina</t>
  </si>
  <si>
    <t>Štab civilne zaštite</t>
  </si>
  <si>
    <t>Vlada FBIH-političke partije</t>
  </si>
  <si>
    <t>Vlada FBIH-udruženja</t>
  </si>
  <si>
    <t>Uprava za civilnu zaštitu-transfer za TUN timove</t>
  </si>
  <si>
    <t>Transfer za stambeno zbrinjavanje RVI i boračkih populacija</t>
  </si>
  <si>
    <t>Transfer za fond za izdavaštvo-neprofitne</t>
  </si>
  <si>
    <t>Transfer za Federalni fond za zdravstvo</t>
  </si>
  <si>
    <t>Transfer za oblast nauke</t>
  </si>
  <si>
    <t>Podsticaj za industrijsku proizvodnju</t>
  </si>
  <si>
    <t>Ostale subvencije</t>
  </si>
  <si>
    <t>Transfer željeznicama</t>
  </si>
  <si>
    <t>Transfer za poljoprivredu,subvencije mlijeko-duhan</t>
  </si>
  <si>
    <t>Učešće u IFAD programu</t>
  </si>
  <si>
    <t>Grantovi mjesnim zajednicama</t>
  </si>
  <si>
    <t>Obrazovanje-neprofitne</t>
  </si>
  <si>
    <t xml:space="preserve">Grantovi drugim nivoima vlasti </t>
  </si>
  <si>
    <t>Grantovi pojedincima</t>
  </si>
  <si>
    <t>Transfer za isplatu invalidnine iz prethodnih godina</t>
  </si>
  <si>
    <t>Transfer za isplatu penzija iz prethodnih godina</t>
  </si>
  <si>
    <t>Transferi iz sopstvenih prihoda</t>
  </si>
  <si>
    <t>Transfer za civilne obavještajne službe</t>
  </si>
  <si>
    <t>Transfer Federalnoj novinskoj agenciji</t>
  </si>
  <si>
    <t>Tekući grantovi ( 2+3+4+5+6+7+8+9 )</t>
  </si>
  <si>
    <t>Transfer za civilne invalide(udruženja)</t>
  </si>
  <si>
    <t>Grantovi gradovima</t>
  </si>
  <si>
    <t>Novčane naknade za prezapošljavanje demobilisane Vojske</t>
  </si>
  <si>
    <t>a</t>
  </si>
  <si>
    <t>b</t>
  </si>
  <si>
    <t>c</t>
  </si>
  <si>
    <t>d</t>
  </si>
  <si>
    <t>e</t>
  </si>
  <si>
    <t>Grantovi kantonima(a+b+c+d+e)</t>
  </si>
  <si>
    <t xml:space="preserve">       Bosansko podrinjski kanton </t>
  </si>
  <si>
    <t xml:space="preserve">      Unsko sanski kanton</t>
  </si>
  <si>
    <t xml:space="preserve">      Posavska županija</t>
  </si>
  <si>
    <t xml:space="preserve">      Srednjobosanski kanton</t>
  </si>
  <si>
    <t>Budžet MMF-a</t>
  </si>
  <si>
    <t>Januar-Decembar-2002. Godine</t>
  </si>
  <si>
    <t>Decembar 2002.godine</t>
  </si>
  <si>
    <t>Grantovi Federaciji</t>
  </si>
  <si>
    <t>Ostvareno</t>
  </si>
  <si>
    <t>Januar-Decembar-2001. Godine</t>
  </si>
  <si>
    <t xml:space="preserve">      HNK kanton</t>
  </si>
  <si>
    <t xml:space="preserve"> 2/3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</si>
</sst>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\ #,##0;\-&quot;KM&quot;\ #,##0"/>
    <numFmt numFmtId="165" formatCode="&quot;KM&quot;\ #,##0;[Red]\-&quot;KM&quot;\ #,##0"/>
    <numFmt numFmtId="166" formatCode="&quot;KM&quot;\ #,##0.00;\-&quot;KM&quot;\ #,##0.00"/>
    <numFmt numFmtId="167" formatCode="&quot;KM&quot;\ #,##0.00;[Red]\-&quot;KM&quot;\ #,##0.00"/>
    <numFmt numFmtId="168" formatCode="_-&quot;KM&quot;\ * #,##0_-;\-&quot;KM&quot;\ * #,##0_-;_-&quot;KM&quot;\ * &quot;-&quot;_-;_-@_-"/>
    <numFmt numFmtId="169" formatCode="_-* #,##0_-;\-* #,##0_-;_-* &quot;-&quot;_-;_-@_-"/>
    <numFmt numFmtId="170" formatCode="_-&quot;KM&quot;\ * #,##0.00_-;\-&quot;KM&quot;\ * #,##0.00_-;_-&quot;KM&quot;\ * &quot;-&quot;??_-;_-@_-"/>
    <numFmt numFmtId="171" formatCode="_-* #,##0.00_-;\-* #,##0.00_-;_-* &quot;-&quot;??_-;_-@_-"/>
    <numFmt numFmtId="172" formatCode="dd/mm/yyyy"/>
  </numFmts>
  <fonts count="3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171" fontId="1" fillId="0" borderId="1" xfId="15" applyFont="1" applyBorder="1" applyAlignment="1">
      <alignment/>
    </xf>
    <xf numFmtId="171" fontId="0" fillId="0" borderId="1" xfId="15" applyBorder="1" applyAlignment="1">
      <alignment/>
    </xf>
    <xf numFmtId="171" fontId="1" fillId="0" borderId="5" xfId="15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C52">
      <selection activeCell="B76" sqref="B76:I76"/>
    </sheetView>
  </sheetViews>
  <sheetFormatPr defaultColWidth="9.00390625" defaultRowHeight="15.75"/>
  <cols>
    <col min="1" max="1" width="4.25390625" style="0" customWidth="1"/>
    <col min="2" max="2" width="7.625" style="0" customWidth="1"/>
    <col min="3" max="3" width="58.50390625" style="0" customWidth="1"/>
    <col min="4" max="4" width="15.375" style="0" customWidth="1"/>
    <col min="5" max="5" width="16.625" style="0" customWidth="1"/>
    <col min="6" max="6" width="13.875" style="0" hidden="1" customWidth="1"/>
    <col min="7" max="7" width="16.25390625" style="0" customWidth="1"/>
    <col min="8" max="8" width="6.50390625" style="0" customWidth="1"/>
    <col min="9" max="9" width="7.25390625" style="0" customWidth="1"/>
    <col min="10" max="10" width="15.625" style="0" customWidth="1"/>
  </cols>
  <sheetData>
    <row r="1" spans="1:9" ht="15.75">
      <c r="A1" s="18" t="s">
        <v>0</v>
      </c>
      <c r="B1" s="24" t="s">
        <v>30</v>
      </c>
      <c r="C1" s="41" t="s">
        <v>16</v>
      </c>
      <c r="D1" s="44" t="s">
        <v>81</v>
      </c>
      <c r="E1" s="24" t="s">
        <v>85</v>
      </c>
      <c r="F1" s="41" t="s">
        <v>85</v>
      </c>
      <c r="G1" s="24" t="s">
        <v>85</v>
      </c>
      <c r="H1" s="19" t="s">
        <v>18</v>
      </c>
      <c r="I1" s="20" t="s">
        <v>19</v>
      </c>
    </row>
    <row r="2" spans="1:9" ht="15.75">
      <c r="A2" s="21"/>
      <c r="B2" s="25" t="s">
        <v>29</v>
      </c>
      <c r="C2" s="39"/>
      <c r="D2" s="45" t="s">
        <v>1</v>
      </c>
      <c r="E2" s="25" t="s">
        <v>2</v>
      </c>
      <c r="F2" s="39">
        <v>3</v>
      </c>
      <c r="G2" s="25">
        <v>-3</v>
      </c>
      <c r="H2" s="22" t="s">
        <v>20</v>
      </c>
      <c r="I2" s="23" t="s">
        <v>88</v>
      </c>
    </row>
    <row r="3" spans="1:9" ht="31.5">
      <c r="A3" s="21"/>
      <c r="B3" s="25"/>
      <c r="C3" s="39"/>
      <c r="D3" s="45" t="s">
        <v>17</v>
      </c>
      <c r="E3" s="43" t="s">
        <v>82</v>
      </c>
      <c r="F3" s="40" t="s">
        <v>83</v>
      </c>
      <c r="G3" s="43" t="s">
        <v>86</v>
      </c>
      <c r="H3" s="22"/>
      <c r="I3" s="23"/>
    </row>
    <row r="4" spans="1:9" ht="16.5" thickBot="1">
      <c r="A4" s="30"/>
      <c r="B4" s="37"/>
      <c r="C4" s="42"/>
      <c r="D4" s="46"/>
      <c r="E4" s="37"/>
      <c r="F4" s="42"/>
      <c r="G4" s="37"/>
      <c r="H4" s="31"/>
      <c r="I4" s="32"/>
    </row>
    <row r="5" spans="1:9" s="3" customFormat="1" ht="30.75" customHeight="1">
      <c r="A5" s="38">
        <v>1</v>
      </c>
      <c r="B5" s="26">
        <v>614000</v>
      </c>
      <c r="C5" s="35" t="s">
        <v>67</v>
      </c>
      <c r="D5" s="28">
        <f>D6+D26+D42+D58+D66+D69+D71+D74</f>
        <v>499103876</v>
      </c>
      <c r="E5" s="28">
        <f>E6+E26+E42+E58+E66+E71+E74</f>
        <v>497743842.12</v>
      </c>
      <c r="F5" s="28">
        <f>F6+F26+F42+F58+F66+F71+F74</f>
        <v>67349818.34</v>
      </c>
      <c r="G5" s="28">
        <f>G6+G26+G42+G58+G66+G71+G74</f>
        <v>547118264.54</v>
      </c>
      <c r="H5" s="27">
        <f>E5/D5*100</f>
        <v>99.72750484510364</v>
      </c>
      <c r="I5" s="29">
        <f>E5/G5*100</f>
        <v>90.97554850202042</v>
      </c>
    </row>
    <row r="6" spans="1:9" s="3" customFormat="1" ht="15.75">
      <c r="A6" s="8">
        <v>2</v>
      </c>
      <c r="B6" s="6">
        <v>614100</v>
      </c>
      <c r="C6" s="2" t="s">
        <v>60</v>
      </c>
      <c r="D6" s="4">
        <f>D7+D9+D16+D18+D19+D20+D21+D22+D23+D24+D25</f>
        <v>74897400</v>
      </c>
      <c r="E6" s="4">
        <f>E7+E8+E9+E15+E16+E17+E18+E19+E20+E21+E22+E23+E24+E25</f>
        <v>74861636.12</v>
      </c>
      <c r="F6" s="4">
        <f>F7+F8+F9+F15+F16+F17+F18+F19+F20+F21+F22+F23+F24+F25</f>
        <v>4421063.28</v>
      </c>
      <c r="G6" s="4">
        <f>G7+G9+G16+G17+G18+G19+G20+G21+G22+G23+G24+G25</f>
        <v>74544981.02000001</v>
      </c>
      <c r="H6" s="2">
        <f>E6/D6*100</f>
        <v>99.95224950398813</v>
      </c>
      <c r="I6" s="9">
        <f>E6/G6*100</f>
        <v>100.42478393000735</v>
      </c>
    </row>
    <row r="7" spans="1:9" ht="15.75">
      <c r="A7" s="10"/>
      <c r="B7" s="7">
        <v>614111</v>
      </c>
      <c r="C7" s="1" t="s">
        <v>26</v>
      </c>
      <c r="D7" s="5">
        <v>51500000</v>
      </c>
      <c r="E7" s="5">
        <v>51661145.52</v>
      </c>
      <c r="F7" s="5">
        <v>4120850</v>
      </c>
      <c r="G7" s="16">
        <v>50239149.02</v>
      </c>
      <c r="H7" s="33">
        <f aca="true" t="shared" si="0" ref="H7:H24">E7/D7*100</f>
        <v>100.3129039223301</v>
      </c>
      <c r="I7" s="34">
        <f>E7/G7*100</f>
        <v>102.83045498926326</v>
      </c>
    </row>
    <row r="8" spans="1:9" ht="15.75">
      <c r="A8" s="10"/>
      <c r="B8" s="7">
        <v>614112</v>
      </c>
      <c r="C8" s="1" t="s">
        <v>84</v>
      </c>
      <c r="D8" s="5"/>
      <c r="E8" s="5">
        <v>324869</v>
      </c>
      <c r="F8" s="5">
        <v>324869</v>
      </c>
      <c r="G8" s="16"/>
      <c r="H8" s="33"/>
      <c r="I8" s="34"/>
    </row>
    <row r="9" spans="1:9" ht="15.75">
      <c r="A9" s="10"/>
      <c r="B9" s="7">
        <v>614114</v>
      </c>
      <c r="C9" s="1" t="s">
        <v>76</v>
      </c>
      <c r="D9" s="5">
        <v>11000000</v>
      </c>
      <c r="E9" s="5">
        <f>E10+E11+E12+E13+E14</f>
        <v>11853500</v>
      </c>
      <c r="F9" s="5">
        <f>F10+F11+F12+F13+F14</f>
        <v>-1500000</v>
      </c>
      <c r="G9" s="16">
        <v>17986500</v>
      </c>
      <c r="H9" s="33">
        <f t="shared" si="0"/>
        <v>107.7590909090909</v>
      </c>
      <c r="I9" s="34">
        <f>E9/G9*100</f>
        <v>65.90220443110111</v>
      </c>
    </row>
    <row r="10" spans="1:9" ht="15.75">
      <c r="A10" s="47" t="s">
        <v>71</v>
      </c>
      <c r="B10" s="7"/>
      <c r="C10" s="1" t="s">
        <v>77</v>
      </c>
      <c r="D10" s="5"/>
      <c r="E10" s="5">
        <v>6000000</v>
      </c>
      <c r="F10" s="5"/>
      <c r="G10" s="16"/>
      <c r="H10" s="33"/>
      <c r="I10" s="34"/>
    </row>
    <row r="11" spans="1:9" ht="15.75">
      <c r="A11" s="47" t="s">
        <v>72</v>
      </c>
      <c r="B11" s="7"/>
      <c r="C11" s="1" t="s">
        <v>78</v>
      </c>
      <c r="D11" s="5"/>
      <c r="E11" s="5">
        <v>2500000</v>
      </c>
      <c r="F11" s="5"/>
      <c r="G11" s="16"/>
      <c r="H11" s="33"/>
      <c r="I11" s="34"/>
    </row>
    <row r="12" spans="1:9" ht="15.75">
      <c r="A12" s="47" t="s">
        <v>73</v>
      </c>
      <c r="B12" s="7"/>
      <c r="C12" s="1" t="s">
        <v>79</v>
      </c>
      <c r="D12" s="5"/>
      <c r="E12" s="5">
        <v>3000000</v>
      </c>
      <c r="F12" s="5"/>
      <c r="G12" s="16"/>
      <c r="H12" s="33"/>
      <c r="I12" s="34"/>
    </row>
    <row r="13" spans="1:9" ht="15.75">
      <c r="A13" s="47" t="s">
        <v>74</v>
      </c>
      <c r="B13" s="7"/>
      <c r="C13" s="1" t="s">
        <v>87</v>
      </c>
      <c r="D13" s="5"/>
      <c r="E13" s="5"/>
      <c r="F13" s="5">
        <v>-1500000</v>
      </c>
      <c r="G13" s="16"/>
      <c r="H13" s="33"/>
      <c r="I13" s="34"/>
    </row>
    <row r="14" spans="1:9" ht="15.75">
      <c r="A14" s="47" t="s">
        <v>75</v>
      </c>
      <c r="B14" s="7"/>
      <c r="C14" s="1" t="s">
        <v>80</v>
      </c>
      <c r="D14" s="5"/>
      <c r="E14" s="5">
        <v>353500</v>
      </c>
      <c r="F14" s="5"/>
      <c r="G14" s="16"/>
      <c r="H14" s="33"/>
      <c r="I14" s="34"/>
    </row>
    <row r="15" spans="1:9" ht="15.75">
      <c r="A15" s="10"/>
      <c r="B15" s="7">
        <v>614115</v>
      </c>
      <c r="C15" s="1" t="s">
        <v>69</v>
      </c>
      <c r="D15" s="5"/>
      <c r="E15" s="5">
        <v>10000</v>
      </c>
      <c r="F15" s="5"/>
      <c r="G15" s="16"/>
      <c r="H15" s="33"/>
      <c r="I15" s="34"/>
    </row>
    <row r="16" spans="1:9" ht="15.75">
      <c r="A16" s="10"/>
      <c r="B16" s="7">
        <v>614116</v>
      </c>
      <c r="C16" s="1" t="s">
        <v>3</v>
      </c>
      <c r="D16" s="5">
        <v>2000000</v>
      </c>
      <c r="E16" s="5">
        <v>1986000</v>
      </c>
      <c r="F16" s="5"/>
      <c r="G16" s="16"/>
      <c r="H16" s="33">
        <f t="shared" si="0"/>
        <v>99.3</v>
      </c>
      <c r="I16" s="34"/>
    </row>
    <row r="17" spans="1:9" ht="15.75">
      <c r="A17" s="10"/>
      <c r="B17" s="7">
        <v>614117</v>
      </c>
      <c r="C17" s="1" t="s">
        <v>58</v>
      </c>
      <c r="D17" s="5"/>
      <c r="E17" s="5"/>
      <c r="F17" s="5"/>
      <c r="G17" s="16"/>
      <c r="H17" s="33"/>
      <c r="I17" s="34"/>
    </row>
    <row r="18" spans="1:9" ht="15.75">
      <c r="A18" s="10"/>
      <c r="B18" s="7">
        <v>614118</v>
      </c>
      <c r="C18" s="1" t="s">
        <v>36</v>
      </c>
      <c r="D18" s="5">
        <v>1500000</v>
      </c>
      <c r="E18" s="5">
        <v>1267294.72</v>
      </c>
      <c r="F18" s="5">
        <v>274274.29</v>
      </c>
      <c r="G18" s="16">
        <v>1500000</v>
      </c>
      <c r="H18" s="33">
        <f t="shared" si="0"/>
        <v>84.48631466666666</v>
      </c>
      <c r="I18" s="34">
        <f>E18/G18*100</f>
        <v>84.48631466666666</v>
      </c>
    </row>
    <row r="19" spans="1:9" ht="15.75">
      <c r="A19" s="10"/>
      <c r="B19" s="7">
        <v>614121</v>
      </c>
      <c r="C19" s="1" t="s">
        <v>37</v>
      </c>
      <c r="D19" s="5">
        <v>2100000</v>
      </c>
      <c r="E19" s="5">
        <v>1918260.79</v>
      </c>
      <c r="F19" s="5">
        <v>297519.21</v>
      </c>
      <c r="G19" s="16">
        <v>1300000</v>
      </c>
      <c r="H19" s="33">
        <f t="shared" si="0"/>
        <v>91.34575190476191</v>
      </c>
      <c r="I19" s="34">
        <f>E19/G19*100</f>
        <v>147.5585223076923</v>
      </c>
    </row>
    <row r="20" spans="1:9" ht="15.75">
      <c r="A20" s="10"/>
      <c r="B20" s="7">
        <v>614122</v>
      </c>
      <c r="C20" s="1" t="s">
        <v>38</v>
      </c>
      <c r="D20" s="5">
        <v>2000000</v>
      </c>
      <c r="E20" s="5">
        <v>1668182.45</v>
      </c>
      <c r="F20" s="5">
        <v>377938.9</v>
      </c>
      <c r="G20" s="16">
        <v>1436000</v>
      </c>
      <c r="H20" s="33">
        <f t="shared" si="0"/>
        <v>83.4091225</v>
      </c>
      <c r="I20" s="34">
        <f>E20/G20*100</f>
        <v>116.16869428969359</v>
      </c>
    </row>
    <row r="21" spans="1:9" ht="15.75">
      <c r="A21" s="10"/>
      <c r="B21" s="7">
        <v>614123</v>
      </c>
      <c r="C21" s="1" t="s">
        <v>39</v>
      </c>
      <c r="D21" s="5">
        <v>1250000</v>
      </c>
      <c r="E21" s="5">
        <v>653630.6</v>
      </c>
      <c r="F21" s="5"/>
      <c r="G21" s="16">
        <v>1000000</v>
      </c>
      <c r="H21" s="33">
        <f t="shared" si="0"/>
        <v>52.290448</v>
      </c>
      <c r="I21" s="34">
        <f>E21/G21*100</f>
        <v>65.36305999999999</v>
      </c>
    </row>
    <row r="22" spans="1:9" ht="15.75">
      <c r="A22" s="10"/>
      <c r="B22" s="7"/>
      <c r="C22" s="1" t="s">
        <v>40</v>
      </c>
      <c r="D22" s="5">
        <v>500000</v>
      </c>
      <c r="E22" s="5">
        <v>500000</v>
      </c>
      <c r="F22" s="5"/>
      <c r="G22" s="16"/>
      <c r="H22" s="33">
        <f t="shared" si="0"/>
        <v>100</v>
      </c>
      <c r="I22" s="34"/>
    </row>
    <row r="23" spans="1:9" ht="15.75">
      <c r="A23" s="10"/>
      <c r="B23" s="7">
        <v>614124</v>
      </c>
      <c r="C23" s="1" t="s">
        <v>41</v>
      </c>
      <c r="D23" s="5">
        <v>1647400</v>
      </c>
      <c r="E23" s="5">
        <v>1647400</v>
      </c>
      <c r="F23" s="5"/>
      <c r="G23" s="16"/>
      <c r="H23" s="33">
        <f t="shared" si="0"/>
        <v>100</v>
      </c>
      <c r="I23" s="34"/>
    </row>
    <row r="24" spans="1:9" ht="15.75">
      <c r="A24" s="10"/>
      <c r="B24" s="7">
        <v>614125</v>
      </c>
      <c r="C24" s="1" t="s">
        <v>35</v>
      </c>
      <c r="D24" s="5">
        <v>1400000</v>
      </c>
      <c r="E24" s="5">
        <v>1371353.04</v>
      </c>
      <c r="F24" s="5">
        <v>525611.88</v>
      </c>
      <c r="G24" s="16">
        <v>1083332</v>
      </c>
      <c r="H24" s="33">
        <f t="shared" si="0"/>
        <v>97.95378857142857</v>
      </c>
      <c r="I24" s="34">
        <f>E24/G24*100</f>
        <v>126.58659026041879</v>
      </c>
    </row>
    <row r="25" spans="1:9" ht="15.75">
      <c r="A25" s="10"/>
      <c r="B25" s="7"/>
      <c r="C25" s="1" t="s">
        <v>42</v>
      </c>
      <c r="D25" s="5"/>
      <c r="E25" s="5"/>
      <c r="F25" s="5"/>
      <c r="G25" s="16"/>
      <c r="H25" s="33"/>
      <c r="I25" s="34"/>
    </row>
    <row r="26" spans="1:9" s="3" customFormat="1" ht="15.75">
      <c r="A26" s="8">
        <v>3</v>
      </c>
      <c r="B26" s="6">
        <v>614200</v>
      </c>
      <c r="C26" s="2" t="s">
        <v>61</v>
      </c>
      <c r="D26" s="4">
        <f>D27+D29+D30+D31+D32+D33+D34+D35+D37+D38+D39+D40+D41</f>
        <v>359050000</v>
      </c>
      <c r="E26" s="4">
        <f>E27+E29+E30+E31+E32+E33+E34+E35+E37+E38+E39+E40+E41</f>
        <v>356017463.14</v>
      </c>
      <c r="F26" s="4">
        <f>F27+F29+F30+F31+F32+F33+F34+F35+F37+F38+F39+F40+F41</f>
        <v>49496030.31</v>
      </c>
      <c r="G26" s="4">
        <f>G27+G28+G29+G30+G31+G32+G33+G34+G35+G36+G37+G38+G39+G40+G41</f>
        <v>424404117.93</v>
      </c>
      <c r="H26" s="2">
        <f>E26/D26*100</f>
        <v>99.15539984403287</v>
      </c>
      <c r="I26" s="9">
        <f>E26/G26*100</f>
        <v>83.88642996124757</v>
      </c>
    </row>
    <row r="27" spans="1:9" ht="15.75">
      <c r="A27" s="10"/>
      <c r="B27" s="7">
        <v>614211</v>
      </c>
      <c r="C27" s="1" t="s">
        <v>4</v>
      </c>
      <c r="D27" s="5">
        <v>15000000</v>
      </c>
      <c r="E27" s="5">
        <v>15000000</v>
      </c>
      <c r="F27" s="5"/>
      <c r="G27" s="16">
        <v>37600000</v>
      </c>
      <c r="H27" s="33">
        <f>E27/D27*100</f>
        <v>100</v>
      </c>
      <c r="I27" s="34">
        <f>E27/G27*100</f>
        <v>39.8936170212766</v>
      </c>
    </row>
    <row r="28" spans="1:9" ht="15.75">
      <c r="A28" s="10"/>
      <c r="B28" s="7"/>
      <c r="C28" s="1" t="s">
        <v>63</v>
      </c>
      <c r="D28" s="5"/>
      <c r="E28" s="5"/>
      <c r="F28" s="5"/>
      <c r="G28" s="16">
        <v>63972268</v>
      </c>
      <c r="H28" s="33"/>
      <c r="I28" s="9"/>
    </row>
    <row r="29" spans="1:9" ht="15.75">
      <c r="A29" s="10"/>
      <c r="B29" s="7">
        <v>614221</v>
      </c>
      <c r="C29" s="1" t="s">
        <v>5</v>
      </c>
      <c r="D29" s="5"/>
      <c r="E29" s="5"/>
      <c r="F29" s="5"/>
      <c r="G29" s="16"/>
      <c r="H29" s="2"/>
      <c r="I29" s="9"/>
    </row>
    <row r="30" spans="1:9" ht="15.75">
      <c r="A30" s="10"/>
      <c r="B30" s="7">
        <v>614222</v>
      </c>
      <c r="C30" s="1" t="s">
        <v>6</v>
      </c>
      <c r="D30" s="5"/>
      <c r="E30" s="5"/>
      <c r="F30" s="5"/>
      <c r="G30" s="16"/>
      <c r="H30" s="2"/>
      <c r="I30" s="9"/>
    </row>
    <row r="31" spans="1:9" ht="15.75">
      <c r="A31" s="10"/>
      <c r="B31" s="7">
        <v>614223</v>
      </c>
      <c r="C31" s="1" t="s">
        <v>70</v>
      </c>
      <c r="D31" s="5"/>
      <c r="E31" s="5"/>
      <c r="F31" s="5"/>
      <c r="G31" s="16">
        <v>71849.3</v>
      </c>
      <c r="H31" s="2"/>
      <c r="I31" s="9"/>
    </row>
    <row r="32" spans="1:9" ht="15.75">
      <c r="A32" s="10"/>
      <c r="B32" s="7">
        <v>614224</v>
      </c>
      <c r="C32" s="1" t="s">
        <v>25</v>
      </c>
      <c r="D32" s="5"/>
      <c r="E32" s="5"/>
      <c r="F32" s="5"/>
      <c r="G32" s="16"/>
      <c r="H32" s="2"/>
      <c r="I32" s="9"/>
    </row>
    <row r="33" spans="1:9" ht="15.75">
      <c r="A33" s="10"/>
      <c r="B33" s="7">
        <v>614229</v>
      </c>
      <c r="C33" s="1" t="s">
        <v>24</v>
      </c>
      <c r="D33" s="5"/>
      <c r="E33" s="5"/>
      <c r="F33" s="5"/>
      <c r="G33" s="16"/>
      <c r="H33" s="2"/>
      <c r="I33" s="9"/>
    </row>
    <row r="34" spans="1:9" ht="15.75">
      <c r="A34" s="10"/>
      <c r="B34" s="7">
        <v>614231</v>
      </c>
      <c r="C34" s="1" t="s">
        <v>23</v>
      </c>
      <c r="D34" s="5"/>
      <c r="E34" s="5"/>
      <c r="F34" s="5"/>
      <c r="G34" s="16"/>
      <c r="H34" s="2"/>
      <c r="I34" s="9"/>
    </row>
    <row r="35" spans="1:9" ht="15.75">
      <c r="A35" s="10"/>
      <c r="B35" s="7">
        <v>614232</v>
      </c>
      <c r="C35" s="1" t="s">
        <v>7</v>
      </c>
      <c r="D35" s="5">
        <v>308100000</v>
      </c>
      <c r="E35" s="5">
        <v>307633054.47</v>
      </c>
      <c r="F35" s="5">
        <v>47776602.24</v>
      </c>
      <c r="G35" s="16">
        <v>265510000</v>
      </c>
      <c r="H35" s="33">
        <f>E35/D35*100</f>
        <v>99.84844351509251</v>
      </c>
      <c r="I35" s="34">
        <f>E35/G35*100</f>
        <v>115.86495968890063</v>
      </c>
    </row>
    <row r="36" spans="1:9" ht="15.75">
      <c r="A36" s="10"/>
      <c r="B36" s="7"/>
      <c r="C36" s="1" t="s">
        <v>62</v>
      </c>
      <c r="D36" s="5"/>
      <c r="E36" s="5"/>
      <c r="F36" s="5"/>
      <c r="G36" s="16">
        <v>23000000.63</v>
      </c>
      <c r="H36" s="33"/>
      <c r="I36" s="34"/>
    </row>
    <row r="37" spans="1:9" ht="15.75">
      <c r="A37" s="10"/>
      <c r="B37" s="7">
        <v>614233</v>
      </c>
      <c r="C37" s="1" t="s">
        <v>8</v>
      </c>
      <c r="D37" s="5">
        <v>32000000</v>
      </c>
      <c r="E37" s="5">
        <v>31533635.14</v>
      </c>
      <c r="F37" s="5">
        <v>420456.07</v>
      </c>
      <c r="G37" s="16">
        <v>30000000</v>
      </c>
      <c r="H37" s="33">
        <f>E37/D37*100</f>
        <v>98.5426098125</v>
      </c>
      <c r="I37" s="34">
        <f>E37/G37*100</f>
        <v>105.11211713333333</v>
      </c>
    </row>
    <row r="38" spans="1:9" ht="15.75">
      <c r="A38" s="10"/>
      <c r="B38" s="7">
        <v>614234</v>
      </c>
      <c r="C38" s="1" t="s">
        <v>9</v>
      </c>
      <c r="D38" s="5"/>
      <c r="E38" s="5"/>
      <c r="F38" s="5"/>
      <c r="G38" s="16"/>
      <c r="H38" s="2"/>
      <c r="I38" s="9"/>
    </row>
    <row r="39" spans="1:9" ht="15.75">
      <c r="A39" s="10"/>
      <c r="B39" s="7">
        <v>614239</v>
      </c>
      <c r="C39" s="1" t="s">
        <v>10</v>
      </c>
      <c r="D39" s="5"/>
      <c r="E39" s="5">
        <v>266096.53</v>
      </c>
      <c r="F39" s="5"/>
      <c r="G39" s="16"/>
      <c r="H39" s="33"/>
      <c r="I39" s="34"/>
    </row>
    <row r="40" spans="1:9" ht="15.75">
      <c r="A40" s="10"/>
      <c r="B40" s="7"/>
      <c r="C40" s="1" t="s">
        <v>43</v>
      </c>
      <c r="D40" s="5">
        <v>150000</v>
      </c>
      <c r="E40" s="5"/>
      <c r="F40" s="5"/>
      <c r="G40" s="16"/>
      <c r="H40" s="2"/>
      <c r="I40" s="9"/>
    </row>
    <row r="41" spans="1:9" ht="15.75">
      <c r="A41" s="10"/>
      <c r="B41" s="7">
        <v>614241</v>
      </c>
      <c r="C41" s="1" t="s">
        <v>42</v>
      </c>
      <c r="D41" s="5">
        <v>3800000</v>
      </c>
      <c r="E41" s="5">
        <v>1584677</v>
      </c>
      <c r="F41" s="5">
        <v>1298972</v>
      </c>
      <c r="G41" s="16">
        <v>4250000</v>
      </c>
      <c r="H41" s="33">
        <f>E41/D41*100</f>
        <v>41.702026315789475</v>
      </c>
      <c r="I41" s="34">
        <f>E41/G41*100</f>
        <v>37.28651764705882</v>
      </c>
    </row>
    <row r="42" spans="1:9" s="3" customFormat="1" ht="15.75">
      <c r="A42" s="8">
        <v>4</v>
      </c>
      <c r="B42" s="6">
        <v>614300</v>
      </c>
      <c r="C42" s="2" t="s">
        <v>11</v>
      </c>
      <c r="D42" s="4">
        <f>D43+D44+D45+D46+D47+D48+D51+D52+D53+D54+D55+D56</f>
        <v>24056476</v>
      </c>
      <c r="E42" s="4">
        <f>E43+E44+E45+E46+E47+E48+E49+E50+E51+E52+E53+E54+E55+E56+E57</f>
        <v>24682705.79</v>
      </c>
      <c r="F42" s="4">
        <f>F43+F44+F45+F46+F47+F48+F49+F50+F51+F52+F53+F54+F55+F56+F57</f>
        <v>3922344.1199999996</v>
      </c>
      <c r="G42" s="4">
        <f>G43+G44+G45+G46+G47+G48+G49+G50+G51+G52+G53+G54+G55+G56+G57</f>
        <v>18232219.59</v>
      </c>
      <c r="H42" s="2">
        <f>E42/D42*100</f>
        <v>102.60316511030128</v>
      </c>
      <c r="I42" s="9">
        <f aca="true" t="shared" si="1" ref="I42:I47">E42/G42*100</f>
        <v>135.37959911111403</v>
      </c>
    </row>
    <row r="43" spans="1:9" ht="15.75">
      <c r="A43" s="10"/>
      <c r="B43" s="7">
        <v>614311</v>
      </c>
      <c r="C43" s="1" t="s">
        <v>44</v>
      </c>
      <c r="D43" s="5">
        <v>1200000</v>
      </c>
      <c r="E43" s="5">
        <v>1200000</v>
      </c>
      <c r="F43" s="5"/>
      <c r="G43" s="16">
        <v>234400</v>
      </c>
      <c r="H43" s="33">
        <f aca="true" t="shared" si="2" ref="H43:H56">E43/D43*100</f>
        <v>100</v>
      </c>
      <c r="I43" s="34">
        <f t="shared" si="1"/>
        <v>511.94539249146754</v>
      </c>
    </row>
    <row r="44" spans="1:9" ht="15.75">
      <c r="A44" s="10"/>
      <c r="B44" s="7">
        <v>614311</v>
      </c>
      <c r="C44" s="1" t="s">
        <v>45</v>
      </c>
      <c r="D44" s="5">
        <v>200000</v>
      </c>
      <c r="E44" s="5">
        <v>121220.71</v>
      </c>
      <c r="F44" s="5">
        <v>89401.14</v>
      </c>
      <c r="G44" s="16">
        <v>100000</v>
      </c>
      <c r="H44" s="33">
        <f t="shared" si="2"/>
        <v>60.610355000000006</v>
      </c>
      <c r="I44" s="34">
        <f t="shared" si="1"/>
        <v>121.22071000000001</v>
      </c>
    </row>
    <row r="45" spans="1:9" ht="15.75">
      <c r="A45" s="10"/>
      <c r="B45" s="7">
        <v>614311</v>
      </c>
      <c r="C45" s="1" t="s">
        <v>46</v>
      </c>
      <c r="D45" s="5">
        <v>1500000</v>
      </c>
      <c r="E45" s="5">
        <v>1500000</v>
      </c>
      <c r="F45" s="5"/>
      <c r="G45" s="16">
        <v>926000</v>
      </c>
      <c r="H45" s="33">
        <f t="shared" si="2"/>
        <v>100</v>
      </c>
      <c r="I45" s="34">
        <f t="shared" si="1"/>
        <v>161.98704103671707</v>
      </c>
    </row>
    <row r="46" spans="1:9" ht="15.75">
      <c r="A46" s="10"/>
      <c r="B46" s="7">
        <v>614311</v>
      </c>
      <c r="C46" s="1" t="s">
        <v>47</v>
      </c>
      <c r="D46" s="5">
        <v>1615000</v>
      </c>
      <c r="E46" s="5">
        <v>1759000</v>
      </c>
      <c r="F46" s="5">
        <v>15000</v>
      </c>
      <c r="G46" s="16">
        <v>1500000</v>
      </c>
      <c r="H46" s="33">
        <f t="shared" si="2"/>
        <v>108.91640866873064</v>
      </c>
      <c r="I46" s="34">
        <f t="shared" si="1"/>
        <v>117.26666666666668</v>
      </c>
    </row>
    <row r="47" spans="1:9" ht="15.75">
      <c r="A47" s="10"/>
      <c r="B47" s="7">
        <v>614311</v>
      </c>
      <c r="C47" s="1" t="s">
        <v>48</v>
      </c>
      <c r="D47" s="5">
        <v>830000</v>
      </c>
      <c r="E47" s="5">
        <v>1058984.02</v>
      </c>
      <c r="F47" s="5">
        <v>249825.8</v>
      </c>
      <c r="G47" s="16">
        <v>502174</v>
      </c>
      <c r="H47" s="33">
        <f t="shared" si="2"/>
        <v>127.58843614457831</v>
      </c>
      <c r="I47" s="34">
        <f t="shared" si="1"/>
        <v>210.87989820261504</v>
      </c>
    </row>
    <row r="48" spans="1:9" ht="15.75">
      <c r="A48" s="10"/>
      <c r="B48" s="7">
        <v>614311</v>
      </c>
      <c r="C48" s="1" t="s">
        <v>49</v>
      </c>
      <c r="D48" s="5">
        <v>4483976</v>
      </c>
      <c r="E48" s="5">
        <v>3977423</v>
      </c>
      <c r="F48" s="5"/>
      <c r="G48" s="16"/>
      <c r="H48" s="33">
        <f t="shared" si="2"/>
        <v>88.70303944534939</v>
      </c>
      <c r="I48" s="34"/>
    </row>
    <row r="49" spans="1:9" ht="15.75">
      <c r="A49" s="10"/>
      <c r="B49" s="7"/>
      <c r="C49" s="1" t="s">
        <v>65</v>
      </c>
      <c r="D49" s="5"/>
      <c r="E49" s="5"/>
      <c r="F49" s="5"/>
      <c r="G49" s="16">
        <v>12000000</v>
      </c>
      <c r="H49" s="33"/>
      <c r="I49" s="34"/>
    </row>
    <row r="50" spans="1:9" ht="15.75">
      <c r="A50" s="10"/>
      <c r="B50" s="7"/>
      <c r="C50" s="1" t="s">
        <v>66</v>
      </c>
      <c r="D50" s="5"/>
      <c r="E50" s="5"/>
      <c r="F50" s="5"/>
      <c r="G50" s="16">
        <v>1263000</v>
      </c>
      <c r="H50" s="33"/>
      <c r="I50" s="34"/>
    </row>
    <row r="51" spans="1:9" ht="15.75">
      <c r="A51" s="10"/>
      <c r="B51" s="7">
        <v>614311</v>
      </c>
      <c r="C51" s="1" t="s">
        <v>68</v>
      </c>
      <c r="D51" s="5">
        <v>450000</v>
      </c>
      <c r="E51" s="5">
        <v>483665.5</v>
      </c>
      <c r="F51" s="5"/>
      <c r="G51" s="16"/>
      <c r="H51" s="33">
        <f t="shared" si="2"/>
        <v>107.48122222222223</v>
      </c>
      <c r="I51" s="34"/>
    </row>
    <row r="52" spans="1:9" ht="15.75">
      <c r="A52" s="10"/>
      <c r="B52" s="7">
        <v>614311</v>
      </c>
      <c r="C52" s="1" t="s">
        <v>50</v>
      </c>
      <c r="D52" s="5">
        <v>1500000</v>
      </c>
      <c r="E52" s="5">
        <v>1499771.02</v>
      </c>
      <c r="F52" s="5"/>
      <c r="G52" s="16"/>
      <c r="H52" s="33">
        <f t="shared" si="2"/>
        <v>99.98473466666667</v>
      </c>
      <c r="I52" s="34"/>
    </row>
    <row r="53" spans="1:9" ht="15.75">
      <c r="A53" s="10"/>
      <c r="B53" s="7">
        <v>614311</v>
      </c>
      <c r="C53" s="1" t="s">
        <v>59</v>
      </c>
      <c r="D53" s="5"/>
      <c r="E53" s="5">
        <v>730539.22</v>
      </c>
      <c r="F53" s="5">
        <v>5787.86</v>
      </c>
      <c r="G53" s="16"/>
      <c r="H53" s="33"/>
      <c r="I53" s="34"/>
    </row>
    <row r="54" spans="1:9" ht="15.75">
      <c r="A54" s="10"/>
      <c r="B54" s="7">
        <v>614311</v>
      </c>
      <c r="C54" s="1" t="s">
        <v>51</v>
      </c>
      <c r="D54" s="5">
        <v>8952500</v>
      </c>
      <c r="E54" s="5">
        <v>8952000</v>
      </c>
      <c r="F54" s="5">
        <v>2142000</v>
      </c>
      <c r="G54" s="16"/>
      <c r="H54" s="33">
        <f t="shared" si="2"/>
        <v>99.99441496788607</v>
      </c>
      <c r="I54" s="34"/>
    </row>
    <row r="55" spans="1:9" ht="15.75">
      <c r="A55" s="10"/>
      <c r="B55" s="7">
        <v>614313</v>
      </c>
      <c r="C55" s="1" t="s">
        <v>33</v>
      </c>
      <c r="D55" s="5">
        <v>1425000</v>
      </c>
      <c r="E55" s="5">
        <v>1425000</v>
      </c>
      <c r="F55" s="5">
        <v>1125000</v>
      </c>
      <c r="G55" s="16"/>
      <c r="H55" s="33">
        <f t="shared" si="2"/>
        <v>100</v>
      </c>
      <c r="I55" s="34"/>
    </row>
    <row r="56" spans="1:9" ht="15.75">
      <c r="A56" s="10"/>
      <c r="B56" s="7">
        <v>614311</v>
      </c>
      <c r="C56" s="1" t="s">
        <v>52</v>
      </c>
      <c r="D56" s="5">
        <v>1900000</v>
      </c>
      <c r="E56" s="5">
        <v>1975102.32</v>
      </c>
      <c r="F56" s="5">
        <v>295329.32</v>
      </c>
      <c r="G56" s="16">
        <v>900000</v>
      </c>
      <c r="H56" s="33">
        <f t="shared" si="2"/>
        <v>103.95275368421053</v>
      </c>
      <c r="I56" s="34">
        <f>E56/G56*100</f>
        <v>219.45581333333334</v>
      </c>
    </row>
    <row r="57" spans="1:9" ht="15.75">
      <c r="A57" s="10"/>
      <c r="B57" s="7"/>
      <c r="C57" s="1" t="s">
        <v>64</v>
      </c>
      <c r="D57" s="5"/>
      <c r="E57" s="5"/>
      <c r="F57" s="5"/>
      <c r="G57" s="16">
        <v>806645.59</v>
      </c>
      <c r="H57" s="33"/>
      <c r="I57" s="34"/>
    </row>
    <row r="58" spans="1:9" s="3" customFormat="1" ht="15.75">
      <c r="A58" s="8">
        <v>5</v>
      </c>
      <c r="B58" s="6">
        <v>614400</v>
      </c>
      <c r="C58" s="2" t="s">
        <v>32</v>
      </c>
      <c r="D58" s="4">
        <f>D59+D60+D61+D62+D63+D64+D65</f>
        <v>36100000</v>
      </c>
      <c r="E58" s="4">
        <f>E59+E60+E61+E62+E63+E64+E65</f>
        <v>37749960.79</v>
      </c>
      <c r="F58" s="4">
        <f>F59+F60+F61+F62+F63+F64+F65</f>
        <v>7149234.55</v>
      </c>
      <c r="G58" s="4">
        <f>G59+G60+G61+G62+G63+G64+G65</f>
        <v>29936946</v>
      </c>
      <c r="H58" s="2">
        <f>E58/D58*100</f>
        <v>104.5705285041551</v>
      </c>
      <c r="I58" s="9">
        <f>E58/G58*100</f>
        <v>126.09823590555965</v>
      </c>
    </row>
    <row r="59" spans="1:9" ht="15.75">
      <c r="A59" s="10"/>
      <c r="B59" s="7">
        <v>614411</v>
      </c>
      <c r="C59" s="1" t="s">
        <v>53</v>
      </c>
      <c r="D59" s="5">
        <v>5900000</v>
      </c>
      <c r="E59" s="5">
        <v>7000000</v>
      </c>
      <c r="F59" s="5"/>
      <c r="G59" s="16">
        <v>5765000</v>
      </c>
      <c r="H59" s="33">
        <f>E59/D59*100</f>
        <v>118.64406779661016</v>
      </c>
      <c r="I59" s="34">
        <f>E59/G59*100</f>
        <v>121.42237640936686</v>
      </c>
    </row>
    <row r="60" spans="1:9" ht="15.75">
      <c r="A60" s="10"/>
      <c r="B60" s="7">
        <v>614411</v>
      </c>
      <c r="C60" s="1" t="s">
        <v>54</v>
      </c>
      <c r="D60" s="5"/>
      <c r="E60" s="5"/>
      <c r="F60" s="5"/>
      <c r="G60" s="16"/>
      <c r="H60" s="33"/>
      <c r="I60" s="34"/>
    </row>
    <row r="61" spans="1:9" ht="15.75">
      <c r="A61" s="10"/>
      <c r="B61" s="7">
        <v>614411</v>
      </c>
      <c r="C61" s="1" t="s">
        <v>55</v>
      </c>
      <c r="D61" s="5">
        <v>15000000</v>
      </c>
      <c r="E61" s="5">
        <v>15000000</v>
      </c>
      <c r="F61" s="5">
        <v>1277666.67</v>
      </c>
      <c r="G61" s="16">
        <v>14100000</v>
      </c>
      <c r="H61" s="33">
        <f>E61/D61*100</f>
        <v>100</v>
      </c>
      <c r="I61" s="34">
        <f>E61/G61*100</f>
        <v>106.38297872340425</v>
      </c>
    </row>
    <row r="62" spans="1:9" ht="15.75">
      <c r="A62" s="10"/>
      <c r="B62" s="7">
        <v>614414</v>
      </c>
      <c r="C62" s="1" t="s">
        <v>56</v>
      </c>
      <c r="D62" s="5">
        <v>15200000</v>
      </c>
      <c r="E62" s="5">
        <v>15749960.79</v>
      </c>
      <c r="F62" s="5">
        <v>5871567.88</v>
      </c>
      <c r="G62" s="16">
        <v>10071946</v>
      </c>
      <c r="H62" s="33">
        <f>E62/D62*100</f>
        <v>103.61816309210525</v>
      </c>
      <c r="I62" s="34">
        <f>E62/G62*100</f>
        <v>156.37455552283538</v>
      </c>
    </row>
    <row r="63" spans="1:9" ht="15.75">
      <c r="A63" s="10"/>
      <c r="B63" s="7">
        <v>614412</v>
      </c>
      <c r="C63" s="1" t="s">
        <v>22</v>
      </c>
      <c r="D63" s="5"/>
      <c r="E63" s="5"/>
      <c r="F63" s="5"/>
      <c r="G63" s="16"/>
      <c r="H63" s="33"/>
      <c r="I63" s="34"/>
    </row>
    <row r="64" spans="1:9" ht="15.75">
      <c r="A64" s="10"/>
      <c r="B64" s="7">
        <v>614417</v>
      </c>
      <c r="C64" s="1" t="s">
        <v>34</v>
      </c>
      <c r="D64" s="5"/>
      <c r="E64" s="5"/>
      <c r="F64" s="5"/>
      <c r="G64" s="16"/>
      <c r="H64" s="33"/>
      <c r="I64" s="34"/>
    </row>
    <row r="65" spans="1:9" ht="15.75">
      <c r="A65" s="10"/>
      <c r="B65" s="7"/>
      <c r="C65" s="1" t="s">
        <v>57</v>
      </c>
      <c r="D65" s="5"/>
      <c r="E65" s="5"/>
      <c r="F65" s="5"/>
      <c r="G65" s="16"/>
      <c r="H65" s="33"/>
      <c r="I65" s="9"/>
    </row>
    <row r="66" spans="1:9" s="3" customFormat="1" ht="15.75">
      <c r="A66" s="8">
        <v>6</v>
      </c>
      <c r="B66" s="6">
        <v>614500</v>
      </c>
      <c r="C66" s="2" t="s">
        <v>28</v>
      </c>
      <c r="D66" s="4"/>
      <c r="E66" s="4"/>
      <c r="F66" s="4"/>
      <c r="G66" s="15"/>
      <c r="H66" s="2"/>
      <c r="I66" s="9"/>
    </row>
    <row r="67" spans="1:9" ht="15.75">
      <c r="A67" s="10"/>
      <c r="B67" s="7">
        <v>614511</v>
      </c>
      <c r="C67" s="1" t="s">
        <v>12</v>
      </c>
      <c r="D67" s="5"/>
      <c r="E67" s="5"/>
      <c r="F67" s="5"/>
      <c r="G67" s="16"/>
      <c r="H67" s="2"/>
      <c r="I67" s="9"/>
    </row>
    <row r="68" spans="1:9" ht="15.75">
      <c r="A68" s="10"/>
      <c r="B68" s="7">
        <v>614512</v>
      </c>
      <c r="C68" s="1" t="s">
        <v>21</v>
      </c>
      <c r="D68" s="5"/>
      <c r="E68" s="5"/>
      <c r="F68" s="5"/>
      <c r="G68" s="16"/>
      <c r="H68" s="2"/>
      <c r="I68" s="9"/>
    </row>
    <row r="69" spans="1:9" s="3" customFormat="1" ht="15.75">
      <c r="A69" s="8">
        <v>7</v>
      </c>
      <c r="B69" s="6">
        <v>614600</v>
      </c>
      <c r="C69" s="2" t="s">
        <v>13</v>
      </c>
      <c r="D69" s="4"/>
      <c r="E69" s="4"/>
      <c r="F69" s="4"/>
      <c r="G69" s="15"/>
      <c r="H69" s="2"/>
      <c r="I69" s="9"/>
    </row>
    <row r="70" spans="1:9" ht="15.75">
      <c r="A70" s="10"/>
      <c r="B70" s="7">
        <v>614611</v>
      </c>
      <c r="C70" s="1" t="s">
        <v>13</v>
      </c>
      <c r="D70" s="5"/>
      <c r="E70" s="5"/>
      <c r="F70" s="5"/>
      <c r="G70" s="16"/>
      <c r="H70" s="2"/>
      <c r="I70" s="9"/>
    </row>
    <row r="71" spans="1:9" s="3" customFormat="1" ht="15.75">
      <c r="A71" s="8">
        <v>8</v>
      </c>
      <c r="B71" s="6">
        <v>614700</v>
      </c>
      <c r="C71" s="2" t="s">
        <v>27</v>
      </c>
      <c r="D71" s="4"/>
      <c r="E71" s="4"/>
      <c r="F71" s="4"/>
      <c r="G71" s="15"/>
      <c r="H71" s="2"/>
      <c r="I71" s="9"/>
    </row>
    <row r="72" spans="1:9" ht="15.75">
      <c r="A72" s="10"/>
      <c r="B72" s="7">
        <v>614711</v>
      </c>
      <c r="C72" s="1" t="s">
        <v>14</v>
      </c>
      <c r="D72" s="5"/>
      <c r="E72" s="5"/>
      <c r="F72" s="5"/>
      <c r="G72" s="16"/>
      <c r="H72" s="2"/>
      <c r="I72" s="9"/>
    </row>
    <row r="73" spans="1:9" ht="15.75">
      <c r="A73" s="10"/>
      <c r="B73" s="7">
        <v>614712</v>
      </c>
      <c r="C73" s="1" t="s">
        <v>15</v>
      </c>
      <c r="D73" s="5"/>
      <c r="E73" s="5"/>
      <c r="F73" s="5"/>
      <c r="G73" s="16"/>
      <c r="H73" s="2"/>
      <c r="I73" s="9"/>
    </row>
    <row r="74" spans="1:9" s="3" customFormat="1" ht="16.5" thickBot="1">
      <c r="A74" s="11">
        <v>9</v>
      </c>
      <c r="B74" s="12">
        <v>614800</v>
      </c>
      <c r="C74" s="13" t="s">
        <v>31</v>
      </c>
      <c r="D74" s="14">
        <v>5000000</v>
      </c>
      <c r="E74" s="14">
        <v>4432076.28</v>
      </c>
      <c r="F74" s="14">
        <v>2361146.08</v>
      </c>
      <c r="G74" s="17"/>
      <c r="H74" s="13">
        <f>E74/D74*100</f>
        <v>88.64152560000001</v>
      </c>
      <c r="I74" s="36"/>
    </row>
    <row r="76" spans="2:9" ht="47.25" customHeight="1">
      <c r="B76" s="48"/>
      <c r="C76" s="48"/>
      <c r="D76" s="48"/>
      <c r="E76" s="48"/>
      <c r="F76" s="48"/>
      <c r="G76" s="48"/>
      <c r="H76" s="48"/>
      <c r="I76" s="48"/>
    </row>
  </sheetData>
  <mergeCells count="1">
    <mergeCell ref="B76:I76"/>
  </mergeCells>
  <printOptions/>
  <pageMargins left="0.7480314960629921" right="0.7480314960629921" top="1.3779527559055118" bottom="0.984251968503937" header="0.5118110236220472" footer="0.5118110236220472"/>
  <pageSetup horizontalDpi="1200" verticalDpi="1200" orientation="landscape" paperSize="9" scale="85" r:id="rId1"/>
  <headerFooter alignWithMargins="0">
    <oddHeader>&amp;L&amp;"Times New Roman,Bold"&amp;10FEDERACIJA BOSNE I
HERCEGOVINE&amp;C&amp;"Times New Roman,Bold"&amp;10Posebni podaci o tekućim grantovima
Period izvještavanja: 01.01.-31.12.2002.godine&amp;R&amp;"Times New Roman,Bold"&amp;10Obrazac 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Davor</cp:lastModifiedBy>
  <cp:lastPrinted>2003-05-29T08:12:34Z</cp:lastPrinted>
  <dcterms:created xsi:type="dcterms:W3CDTF">2002-05-10T13:48:05Z</dcterms:created>
  <dcterms:modified xsi:type="dcterms:W3CDTF">2003-05-29T08:20:07Z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