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15135" windowHeight="8580" activeTab="0"/>
  </bookViews>
  <sheets>
    <sheet name="naslovna 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<sst xmlns="http://schemas.openxmlformats.org/spreadsheetml/2006/main" count="43" uniqueCount="43">
  <si>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OPIS</t>
  </si>
  <si>
    <t xml:space="preserve">      1.1.2. Prihodi od indirektnih poreza sa jedinstvenog  
                 računa  (1.1.2.1.+1.1.2.2.)</t>
  </si>
  <si>
    <t xml:space="preserve">            1.1.2.2. Prihodi od indirektnih poreza na ime 
                          finansiranja relevantnog duga</t>
  </si>
  <si>
    <t xml:space="preserve">      1.1.1. Porezi na dobit pojedinaca i preduzeća</t>
  </si>
  <si>
    <t xml:space="preserve">            1.1.2.1. Prihodi od indirektnih poreza koji pripadaju   
                          Federaciji BiH</t>
  </si>
  <si>
    <t xml:space="preserve">Član 1. </t>
  </si>
  <si>
    <t xml:space="preserve">   1.2. NEPOREZNI PRIHODI </t>
  </si>
  <si>
    <t>1.  BUDŽETSKI PRIHODI (1.1. + 1.2.)</t>
  </si>
  <si>
    <t>4. PRIMICI OD PRODAJE NEFINANSIJSKE IMOVINE</t>
  </si>
  <si>
    <t>5. IZDACI OD NABAVKE NEFINANSIJSKE IMOVINE</t>
  </si>
  <si>
    <t>6. NETO NABAVKA NEFINANSIJSKE IMOVINE (4.-5.)</t>
  </si>
  <si>
    <t xml:space="preserve">   2. BUDŽETSKI RASHODI (2.1.+2.2.+2.3.)</t>
  </si>
  <si>
    <t xml:space="preserve">   2.1. RASHODI </t>
  </si>
  <si>
    <t xml:space="preserve">   2.3. IZDACI ZA KAMATE</t>
  </si>
  <si>
    <t xml:space="preserve">            9.2.1. Otplate vanjskog duga i vanjske otplate</t>
  </si>
  <si>
    <t xml:space="preserve">            9.2.2. Otplate domaćeg pozajmljivanja</t>
  </si>
  <si>
    <t xml:space="preserve">            9.2.3. Otplate unutrašnjeg duga, po izdatim garanc. i otkup</t>
  </si>
  <si>
    <t>11. UKUPAN FINANSIJSKI REZULTAT (7.+10.)</t>
  </si>
  <si>
    <t xml:space="preserve">   2.2. KAPITALNI IZDACI I TRANSFERI</t>
  </si>
  <si>
    <t>9. IZDACI ZA NABAVKU FINANSIJSKE IMOVINE I OTPLATE DUGOVA (9.1.+9.2.)</t>
  </si>
  <si>
    <t xml:space="preserve">     9.2. IZDACI ZA OTPLATE DUGOVA (9.2.1.+9.2.2.+9.2.3.)</t>
  </si>
  <si>
    <t>Indeks   %</t>
  </si>
  <si>
    <t>SVEUKUPNI PRIHODI, PRIMICI I FINANSIRANJE</t>
  </si>
  <si>
    <t>SVEUKUPNI RASHODI, IZDACI I POKRIĆE DEFICITA</t>
  </si>
  <si>
    <t>3. TEKUĆI BILANS (1.-2.)</t>
  </si>
  <si>
    <t xml:space="preserve">  1.1. PRIHODI OD POREZA (1.1.1 + 1.1.2.+1.1.3.)</t>
  </si>
  <si>
    <t xml:space="preserve">      1.1.3. Ostali prihodi i prihodi po osnovu zaostalih obaveza</t>
  </si>
  <si>
    <t xml:space="preserve">Povećanje/  Smanjenje Budžeta </t>
  </si>
  <si>
    <t>5=4/2*100</t>
  </si>
  <si>
    <t>7. UKUPAN SUFICIT (3.+6.)</t>
  </si>
  <si>
    <t>12. POKRIĆE OSTVARENOG DEFICITA (11.)</t>
  </si>
  <si>
    <t>10. NETO FINANSIRANJE (8.-9.)</t>
  </si>
  <si>
    <t xml:space="preserve">     9.1 IZDACI ZA FINANSIJSKU IMOVINU</t>
  </si>
  <si>
    <t>Budžet za 2017 godinu</t>
  </si>
  <si>
    <t xml:space="preserve">     8.1. PRIMICI OD FINANSIJSKE IMOVINE</t>
  </si>
  <si>
    <t xml:space="preserve">     8.2. ZAJMOVI PRIMLJENI KROZ DRŽAVU-DUGOROČNI</t>
  </si>
  <si>
    <t xml:space="preserve">     8.3. PRIMICI OD DOMAĆEG ZADUŽIVANJA-DUGOROČNI</t>
  </si>
  <si>
    <t xml:space="preserve">     8.4. PRIMICI OD DOMAĆEG ZADUŽIVANJA-KRATKOROČNI</t>
  </si>
  <si>
    <t>8. PRIMICI OD FINANSIJSKE IMOVINE I ZADUŽIVANJA</t>
  </si>
  <si>
    <t>BUDŽETA FEDERACIJE BOSNE I HERCEGOVINE ZA 2017. GODINU</t>
  </si>
  <si>
    <t>Izmjene i dopune Budžeta za 2017 godinu</t>
  </si>
  <si>
    <t>ODLUKA O IZMJENAMA I DOPUNAMA</t>
  </si>
  <si>
    <t>Odluka o izmjenama i dopunama Budžeta Federacije Bosne i Hercegovine za 2017. godinu sastoji se od :</t>
  </si>
</sst>
</file>

<file path=xl/styles.xml><?xml version="1.0" encoding="utf-8"?>
<styleSheet xmlns="http://schemas.openxmlformats.org/spreadsheetml/2006/main">
  <numFmts count="4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_(* #,##0_);_(* \(#,##0\);_(* &quot;-&quot;??_);_(@_)"/>
    <numFmt numFmtId="190" formatCode="General_)"/>
    <numFmt numFmtId="191" formatCode="_(* #,##0.0_);_(* \(#,##0.0\);_(* &quot;-&quot;??_);_(@_)"/>
    <numFmt numFmtId="192" formatCode="_-* #,##0\ _K_M_-;\-* #,##0\ _K_M_-;_-* &quot;-&quot;??\ _K_M_-;_-@_-"/>
    <numFmt numFmtId="193" formatCode="0.0000%"/>
    <numFmt numFmtId="194" formatCode="_-* #,##0.0\ _K_M_-;\-* #,##0.0\ _K_M_-;_-* &quot;-&quot;?\ _K_M_-;_-@_-"/>
    <numFmt numFmtId="195" formatCode="0.000"/>
    <numFmt numFmtId="196" formatCode="0.0"/>
    <numFmt numFmtId="197" formatCode="#,##0.000"/>
    <numFmt numFmtId="198" formatCode="[$-1081A]#,##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>
        <color indexed="63"/>
      </bottom>
    </border>
    <border>
      <left/>
      <right style="dotted">
        <color indexed="11"/>
      </right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9" fontId="9" fillId="0" borderId="0" xfId="63" applyFont="1" applyBorder="1" applyAlignment="1">
      <alignment/>
    </xf>
    <xf numFmtId="0" fontId="9" fillId="0" borderId="0" xfId="0" applyFont="1" applyBorder="1" applyAlignment="1">
      <alignment horizontal="left" indent="2"/>
    </xf>
    <xf numFmtId="0" fontId="9" fillId="0" borderId="0" xfId="0" applyFont="1" applyBorder="1" applyAlignment="1">
      <alignment/>
    </xf>
    <xf numFmtId="3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Fill="1" applyBorder="1" applyAlignment="1">
      <alignment horizontal="left" indent="2"/>
    </xf>
    <xf numFmtId="3" fontId="9" fillId="0" borderId="0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3" borderId="1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9" fillId="33" borderId="15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3" fontId="9" fillId="34" borderId="10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3" fontId="9" fillId="34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vertical="center" wrapText="1"/>
    </xf>
    <xf numFmtId="3" fontId="2" fillId="0" borderId="17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35" borderId="0" xfId="0" applyFont="1" applyFill="1" applyBorder="1" applyAlignment="1">
      <alignment vertical="center"/>
    </xf>
    <xf numFmtId="3" fontId="9" fillId="35" borderId="0" xfId="0" applyNumberFormat="1" applyFont="1" applyFill="1" applyBorder="1" applyAlignment="1">
      <alignment vertical="center"/>
    </xf>
    <xf numFmtId="0" fontId="1" fillId="35" borderId="0" xfId="0" applyFont="1" applyFill="1" applyAlignment="1">
      <alignment vertical="center"/>
    </xf>
    <xf numFmtId="0" fontId="1" fillId="35" borderId="0" xfId="0" applyFont="1" applyFill="1" applyAlignment="1">
      <alignment/>
    </xf>
    <xf numFmtId="0" fontId="9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16" fontId="9" fillId="34" borderId="10" xfId="0" applyNumberFormat="1" applyFont="1" applyFill="1" applyBorder="1" applyAlignment="1">
      <alignment horizontal="left" vertical="center"/>
    </xf>
    <xf numFmtId="3" fontId="9" fillId="35" borderId="0" xfId="0" applyNumberFormat="1" applyFont="1" applyFill="1" applyBorder="1" applyAlignment="1">
      <alignment/>
    </xf>
    <xf numFmtId="16" fontId="9" fillId="35" borderId="0" xfId="0" applyNumberFormat="1" applyFont="1" applyFill="1" applyBorder="1" applyAlignment="1">
      <alignment horizontal="left" vertical="center"/>
    </xf>
    <xf numFmtId="3" fontId="9" fillId="35" borderId="0" xfId="0" applyNumberFormat="1" applyFont="1" applyFill="1" applyBorder="1" applyAlignment="1">
      <alignment vertical="center"/>
    </xf>
    <xf numFmtId="0" fontId="9" fillId="35" borderId="0" xfId="0" applyFont="1" applyFill="1" applyAlignment="1">
      <alignment vertical="center"/>
    </xf>
    <xf numFmtId="0" fontId="9" fillId="35" borderId="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3" fontId="9" fillId="34" borderId="0" xfId="0" applyNumberFormat="1" applyFont="1" applyFill="1" applyBorder="1" applyAlignment="1">
      <alignment vertical="center"/>
    </xf>
    <xf numFmtId="3" fontId="2" fillId="35" borderId="0" xfId="0" applyNumberFormat="1" applyFont="1" applyFill="1" applyBorder="1" applyAlignment="1">
      <alignment/>
    </xf>
    <xf numFmtId="3" fontId="9" fillId="34" borderId="0" xfId="0" applyNumberFormat="1" applyFont="1" applyFill="1" applyBorder="1" applyAlignment="1">
      <alignment vertical="center"/>
    </xf>
    <xf numFmtId="2" fontId="9" fillId="0" borderId="0" xfId="63" applyNumberFormat="1" applyFont="1" applyFill="1" applyBorder="1" applyAlignment="1">
      <alignment horizontal="right"/>
    </xf>
    <xf numFmtId="2" fontId="9" fillId="0" borderId="0" xfId="63" applyNumberFormat="1" applyFont="1" applyBorder="1" applyAlignment="1">
      <alignment horizontal="right" vertical="center"/>
    </xf>
    <xf numFmtId="2" fontId="2" fillId="0" borderId="0" xfId="63" applyNumberFormat="1" applyFont="1" applyFill="1" applyBorder="1" applyAlignment="1">
      <alignment horizontal="right"/>
    </xf>
    <xf numFmtId="2" fontId="2" fillId="0" borderId="0" xfId="63" applyNumberFormat="1" applyFont="1" applyBorder="1" applyAlignment="1">
      <alignment horizontal="right"/>
    </xf>
    <xf numFmtId="2" fontId="9" fillId="35" borderId="0" xfId="63" applyNumberFormat="1" applyFont="1" applyFill="1" applyBorder="1" applyAlignment="1">
      <alignment horizontal="right" vertical="center"/>
    </xf>
    <xf numFmtId="2" fontId="9" fillId="0" borderId="0" xfId="63" applyNumberFormat="1" applyFont="1" applyBorder="1" applyAlignment="1">
      <alignment horizontal="right"/>
    </xf>
    <xf numFmtId="2" fontId="9" fillId="35" borderId="0" xfId="63" applyNumberFormat="1" applyFont="1" applyFill="1" applyBorder="1" applyAlignment="1">
      <alignment horizontal="right"/>
    </xf>
    <xf numFmtId="2" fontId="9" fillId="35" borderId="0" xfId="63" applyNumberFormat="1" applyFont="1" applyFill="1" applyBorder="1" applyAlignment="1">
      <alignment horizontal="right" vertical="center"/>
    </xf>
    <xf numFmtId="2" fontId="9" fillId="35" borderId="0" xfId="0" applyNumberFormat="1" applyFont="1" applyFill="1" applyAlignment="1">
      <alignment horizontal="right" vertical="center"/>
    </xf>
    <xf numFmtId="2" fontId="9" fillId="0" borderId="0" xfId="63" applyNumberFormat="1" applyFont="1" applyFill="1" applyBorder="1" applyAlignment="1">
      <alignment horizontal="right" vertical="center"/>
    </xf>
    <xf numFmtId="2" fontId="9" fillId="0" borderId="0" xfId="63" applyNumberFormat="1" applyFont="1" applyFill="1" applyBorder="1" applyAlignment="1">
      <alignment horizontal="right"/>
    </xf>
    <xf numFmtId="2" fontId="9" fillId="0" borderId="0" xfId="63" applyNumberFormat="1" applyFont="1" applyBorder="1" applyAlignment="1">
      <alignment horizontal="right"/>
    </xf>
    <xf numFmtId="0" fontId="10" fillId="33" borderId="10" xfId="0" applyFont="1" applyFill="1" applyBorder="1" applyAlignment="1">
      <alignment vertical="center"/>
    </xf>
    <xf numFmtId="3" fontId="10" fillId="33" borderId="10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horizontal="left" vertical="center"/>
    </xf>
    <xf numFmtId="0" fontId="9" fillId="35" borderId="10" xfId="0" applyFont="1" applyFill="1" applyBorder="1" applyAlignment="1">
      <alignment horizontal="left" vertical="center"/>
    </xf>
    <xf numFmtId="3" fontId="9" fillId="35" borderId="10" xfId="0" applyNumberFormat="1" applyFont="1" applyFill="1" applyBorder="1" applyAlignment="1">
      <alignment vertical="center"/>
    </xf>
    <xf numFmtId="0" fontId="9" fillId="35" borderId="0" xfId="0" applyFont="1" applyFill="1" applyAlignment="1">
      <alignment/>
    </xf>
    <xf numFmtId="0" fontId="9" fillId="35" borderId="0" xfId="0" applyFont="1" applyFill="1" applyBorder="1" applyAlignment="1">
      <alignment horizontal="left" vertical="center"/>
    </xf>
    <xf numFmtId="0" fontId="2" fillId="35" borderId="18" xfId="0" applyFont="1" applyFill="1" applyBorder="1" applyAlignment="1">
      <alignment vertical="center" wrapText="1"/>
    </xf>
    <xf numFmtId="3" fontId="2" fillId="35" borderId="18" xfId="0" applyNumberFormat="1" applyFont="1" applyFill="1" applyBorder="1" applyAlignment="1">
      <alignment vertical="center"/>
    </xf>
    <xf numFmtId="0" fontId="2" fillId="35" borderId="0" xfId="0" applyFont="1" applyFill="1" applyAlignment="1">
      <alignment/>
    </xf>
    <xf numFmtId="0" fontId="2" fillId="35" borderId="19" xfId="0" applyFont="1" applyFill="1" applyBorder="1" applyAlignment="1">
      <alignment vertical="center" wrapText="1"/>
    </xf>
    <xf numFmtId="3" fontId="2" fillId="35" borderId="19" xfId="0" applyNumberFormat="1" applyFont="1" applyFill="1" applyBorder="1" applyAlignment="1">
      <alignment vertical="center"/>
    </xf>
    <xf numFmtId="0" fontId="2" fillId="35" borderId="20" xfId="0" applyFont="1" applyFill="1" applyBorder="1" applyAlignment="1">
      <alignment vertical="center" wrapText="1"/>
    </xf>
    <xf numFmtId="3" fontId="2" fillId="35" borderId="20" xfId="0" applyNumberFormat="1" applyFont="1" applyFill="1" applyBorder="1" applyAlignment="1">
      <alignment vertical="center"/>
    </xf>
    <xf numFmtId="1" fontId="10" fillId="33" borderId="10" xfId="63" applyNumberFormat="1" applyFont="1" applyFill="1" applyBorder="1" applyAlignment="1">
      <alignment horizontal="right" vertical="center"/>
    </xf>
    <xf numFmtId="1" fontId="9" fillId="34" borderId="10" xfId="63" applyNumberFormat="1" applyFont="1" applyFill="1" applyBorder="1" applyAlignment="1">
      <alignment horizontal="right" vertical="center"/>
    </xf>
    <xf numFmtId="1" fontId="2" fillId="0" borderId="10" xfId="63" applyNumberFormat="1" applyFont="1" applyFill="1" applyBorder="1" applyAlignment="1">
      <alignment horizontal="right" vertical="center"/>
    </xf>
    <xf numFmtId="1" fontId="2" fillId="0" borderId="17" xfId="63" applyNumberFormat="1" applyFont="1" applyFill="1" applyBorder="1" applyAlignment="1">
      <alignment horizontal="right" vertical="center"/>
    </xf>
    <xf numFmtId="1" fontId="2" fillId="0" borderId="11" xfId="63" applyNumberFormat="1" applyFont="1" applyFill="1" applyBorder="1" applyAlignment="1">
      <alignment horizontal="right" vertical="center"/>
    </xf>
    <xf numFmtId="1" fontId="2" fillId="0" borderId="12" xfId="63" applyNumberFormat="1" applyFont="1" applyFill="1" applyBorder="1" applyAlignment="1">
      <alignment horizontal="right" vertical="center"/>
    </xf>
    <xf numFmtId="1" fontId="9" fillId="33" borderId="10" xfId="63" applyNumberFormat="1" applyFont="1" applyFill="1" applyBorder="1" applyAlignment="1">
      <alignment horizontal="right" vertical="center"/>
    </xf>
    <xf numFmtId="1" fontId="9" fillId="34" borderId="10" xfId="63" applyNumberFormat="1" applyFont="1" applyFill="1" applyBorder="1" applyAlignment="1">
      <alignment horizontal="right" vertical="center"/>
    </xf>
    <xf numFmtId="1" fontId="9" fillId="33" borderId="10" xfId="63" applyNumberFormat="1" applyFont="1" applyFill="1" applyBorder="1" applyAlignment="1">
      <alignment horizontal="right" vertical="center"/>
    </xf>
    <xf numFmtId="1" fontId="9" fillId="35" borderId="10" xfId="63" applyNumberFormat="1" applyFont="1" applyFill="1" applyBorder="1" applyAlignment="1">
      <alignment horizontal="right" vertical="center"/>
    </xf>
    <xf numFmtId="1" fontId="2" fillId="35" borderId="17" xfId="63" applyNumberFormat="1" applyFont="1" applyFill="1" applyBorder="1" applyAlignment="1">
      <alignment horizontal="right" vertical="center"/>
    </xf>
    <xf numFmtId="1" fontId="2" fillId="35" borderId="21" xfId="63" applyNumberFormat="1" applyFont="1" applyFill="1" applyBorder="1" applyAlignment="1">
      <alignment horizontal="right" vertical="center"/>
    </xf>
    <xf numFmtId="1" fontId="2" fillId="35" borderId="12" xfId="63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3" fontId="2" fillId="35" borderId="0" xfId="0" applyNumberFormat="1" applyFont="1" applyFill="1" applyBorder="1" applyAlignment="1">
      <alignment vertical="center"/>
    </xf>
    <xf numFmtId="1" fontId="2" fillId="0" borderId="0" xfId="63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98" fontId="2" fillId="36" borderId="22" xfId="0" applyNumberFormat="1" applyFont="1" applyFill="1" applyBorder="1" applyAlignment="1" applyProtection="1">
      <alignment horizontal="right" vertical="center" wrapText="1" readingOrder="1"/>
      <protection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5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 2" xfId="58"/>
    <cellStyle name="Normal 11 2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0"/>
  <sheetViews>
    <sheetView tabSelected="1" zoomScale="130" zoomScaleNormal="130" zoomScalePageLayoutView="0" workbookViewId="0" topLeftCell="A2">
      <selection activeCell="I22" sqref="I22"/>
    </sheetView>
  </sheetViews>
  <sheetFormatPr defaultColWidth="9.140625" defaultRowHeight="12.75"/>
  <cols>
    <col min="1" max="1" width="2.7109375" style="0" customWidth="1"/>
    <col min="2" max="2" width="49.7109375" style="0" customWidth="1"/>
    <col min="3" max="3" width="12.7109375" style="2" customWidth="1"/>
    <col min="4" max="4" width="12.8515625" style="2" customWidth="1"/>
    <col min="5" max="5" width="13.7109375" style="2" customWidth="1"/>
    <col min="6" max="6" width="7.7109375" style="2" customWidth="1"/>
    <col min="8" max="8" width="12.7109375" style="0" bestFit="1" customWidth="1"/>
  </cols>
  <sheetData>
    <row r="1" spans="2:6" ht="18" hidden="1">
      <c r="B1" s="120"/>
      <c r="C1" s="120"/>
      <c r="D1" s="120"/>
      <c r="E1" s="120"/>
      <c r="F1"/>
    </row>
    <row r="2" spans="2:6" s="45" customFormat="1" ht="12" customHeight="1">
      <c r="B2" s="121" t="s">
        <v>41</v>
      </c>
      <c r="C2" s="121"/>
      <c r="D2" s="121"/>
      <c r="E2" s="121"/>
      <c r="F2" s="121"/>
    </row>
    <row r="3" spans="2:6" s="45" customFormat="1" ht="12" customHeight="1">
      <c r="B3" s="121" t="s">
        <v>39</v>
      </c>
      <c r="C3" s="121"/>
      <c r="D3" s="121"/>
      <c r="E3" s="121"/>
      <c r="F3" s="121"/>
    </row>
    <row r="4" spans="2:6" s="4" customFormat="1" ht="15" customHeight="1">
      <c r="B4" s="119" t="s">
        <v>5</v>
      </c>
      <c r="C4" s="119"/>
      <c r="D4" s="119"/>
      <c r="E4" s="119"/>
      <c r="F4" s="119"/>
    </row>
    <row r="5" spans="2:6" s="4" customFormat="1" ht="12" customHeight="1">
      <c r="B5" s="119" t="s">
        <v>42</v>
      </c>
      <c r="C5" s="119"/>
      <c r="D5" s="119"/>
      <c r="E5" s="119"/>
      <c r="F5" s="119"/>
    </row>
    <row r="6" ht="9.75" customHeight="1">
      <c r="B6" s="3"/>
    </row>
    <row r="7" spans="2:6" s="28" customFormat="1" ht="63" customHeight="1">
      <c r="B7" s="38" t="s">
        <v>0</v>
      </c>
      <c r="C7" s="39" t="s">
        <v>33</v>
      </c>
      <c r="D7" s="39" t="s">
        <v>27</v>
      </c>
      <c r="E7" s="39" t="s">
        <v>40</v>
      </c>
      <c r="F7" s="39" t="s">
        <v>21</v>
      </c>
    </row>
    <row r="8" spans="2:6" s="28" customFormat="1" ht="9.75" customHeight="1">
      <c r="B8" s="33">
        <v>1</v>
      </c>
      <c r="C8" s="34">
        <v>2</v>
      </c>
      <c r="D8" s="34">
        <v>3</v>
      </c>
      <c r="E8" s="34">
        <v>4</v>
      </c>
      <c r="F8" s="35" t="s">
        <v>28</v>
      </c>
    </row>
    <row r="9" spans="2:6" ht="1.5" customHeight="1">
      <c r="B9" s="5"/>
      <c r="C9" s="31"/>
      <c r="D9" s="31"/>
      <c r="E9" s="31"/>
      <c r="F9" s="32"/>
    </row>
    <row r="10" spans="2:6" s="8" customFormat="1" ht="13.5" customHeight="1">
      <c r="B10" s="87" t="s">
        <v>7</v>
      </c>
      <c r="C10" s="88">
        <f>C12+C22</f>
        <v>1985024052</v>
      </c>
      <c r="D10" s="88">
        <f>D12+D22</f>
        <v>139811074</v>
      </c>
      <c r="E10" s="88">
        <f>E12+E22</f>
        <v>2124835126</v>
      </c>
      <c r="F10" s="101">
        <f>E10/C10*100</f>
        <v>107.04329370010073</v>
      </c>
    </row>
    <row r="11" spans="2:6" s="6" customFormat="1" ht="1.5" customHeight="1">
      <c r="B11" s="7"/>
      <c r="C11" s="23"/>
      <c r="D11" s="23"/>
      <c r="E11" s="23"/>
      <c r="F11" s="75"/>
    </row>
    <row r="12" spans="2:6" s="8" customFormat="1" ht="13.5" customHeight="1">
      <c r="B12" s="53" t="s">
        <v>25</v>
      </c>
      <c r="C12" s="46">
        <f>C14+C16+C20</f>
        <v>1570991122</v>
      </c>
      <c r="D12" s="46">
        <f>D14+D16+D20</f>
        <v>49292606</v>
      </c>
      <c r="E12" s="46">
        <f>E14+E16+E20</f>
        <v>1620283728</v>
      </c>
      <c r="F12" s="102">
        <f>E12/C12*100</f>
        <v>103.13767565645098</v>
      </c>
    </row>
    <row r="13" spans="2:6" s="8" customFormat="1" ht="1.5" customHeight="1">
      <c r="B13" s="9"/>
      <c r="C13" s="10"/>
      <c r="D13" s="59"/>
      <c r="E13" s="10"/>
      <c r="F13" s="76"/>
    </row>
    <row r="14" spans="2:6" s="40" customFormat="1" ht="13.5" customHeight="1">
      <c r="B14" s="47" t="s">
        <v>3</v>
      </c>
      <c r="C14" s="118">
        <v>56924379</v>
      </c>
      <c r="D14" s="52">
        <f>E14-C14</f>
        <v>9730725</v>
      </c>
      <c r="E14" s="118">
        <v>66655104</v>
      </c>
      <c r="F14" s="103">
        <f>E14/C14*100</f>
        <v>117.09412587531259</v>
      </c>
    </row>
    <row r="15" spans="2:6" s="14" customFormat="1" ht="1.5" customHeight="1">
      <c r="B15" s="24"/>
      <c r="C15" s="25"/>
      <c r="D15" s="73"/>
      <c r="E15" s="25"/>
      <c r="F15" s="77"/>
    </row>
    <row r="16" spans="2:6" s="40" customFormat="1" ht="21.75" customHeight="1">
      <c r="B16" s="49" t="s">
        <v>1</v>
      </c>
      <c r="C16" s="50">
        <f>C17+C18</f>
        <v>1513936743</v>
      </c>
      <c r="D16" s="50">
        <f>D17+D18</f>
        <v>39555858</v>
      </c>
      <c r="E16" s="50">
        <f>E17+E18</f>
        <v>1553492601</v>
      </c>
      <c r="F16" s="104">
        <f>E16/C16*100</f>
        <v>102.61278142451424</v>
      </c>
    </row>
    <row r="17" spans="2:6" s="40" customFormat="1" ht="21.75" customHeight="1">
      <c r="B17" s="15" t="s">
        <v>4</v>
      </c>
      <c r="C17" s="51">
        <v>864633840</v>
      </c>
      <c r="D17" s="51">
        <f>E17-C17</f>
        <v>39555858</v>
      </c>
      <c r="E17" s="51">
        <v>904189698</v>
      </c>
      <c r="F17" s="105">
        <f>E17/C17*100</f>
        <v>104.57486813146244</v>
      </c>
    </row>
    <row r="18" spans="2:6" s="40" customFormat="1" ht="21.75" customHeight="1">
      <c r="B18" s="17" t="s">
        <v>2</v>
      </c>
      <c r="C18" s="52">
        <v>649302903</v>
      </c>
      <c r="D18" s="52">
        <f>E18-C18</f>
        <v>0</v>
      </c>
      <c r="E18" s="52">
        <v>649302903</v>
      </c>
      <c r="F18" s="106">
        <f>E18/C18*100</f>
        <v>100</v>
      </c>
    </row>
    <row r="19" spans="2:6" s="117" customFormat="1" ht="1.5" customHeight="1">
      <c r="B19" s="16"/>
      <c r="C19" s="114"/>
      <c r="D19" s="115"/>
      <c r="E19" s="114"/>
      <c r="F19" s="116"/>
    </row>
    <row r="20" spans="2:6" s="40" customFormat="1" ht="21.75" customHeight="1">
      <c r="B20" s="49" t="s">
        <v>26</v>
      </c>
      <c r="C20" s="48">
        <v>130000</v>
      </c>
      <c r="D20" s="48">
        <f>E20-C20</f>
        <v>6023</v>
      </c>
      <c r="E20" s="48">
        <v>136023</v>
      </c>
      <c r="F20" s="103">
        <f>E20/C20*100</f>
        <v>104.63307692307693</v>
      </c>
    </row>
    <row r="21" spans="2:6" s="13" customFormat="1" ht="1.5" customHeight="1">
      <c r="B21" s="16"/>
      <c r="C21" s="26"/>
      <c r="D21" s="26"/>
      <c r="E21" s="26"/>
      <c r="F21" s="78"/>
    </row>
    <row r="22" spans="2:6" s="40" customFormat="1" ht="13.5" customHeight="1">
      <c r="B22" s="53" t="s">
        <v>6</v>
      </c>
      <c r="C22" s="46">
        <v>414032930</v>
      </c>
      <c r="D22" s="46">
        <f>E22-C22</f>
        <v>90518468</v>
      </c>
      <c r="E22" s="46">
        <v>504551398</v>
      </c>
      <c r="F22" s="102">
        <f>E22/C22*100</f>
        <v>121.86262527475773</v>
      </c>
    </row>
    <row r="23" spans="2:6" s="60" customFormat="1" ht="1.5" customHeight="1">
      <c r="B23" s="58"/>
      <c r="C23" s="59"/>
      <c r="D23" s="59"/>
      <c r="E23" s="59"/>
      <c r="F23" s="79"/>
    </row>
    <row r="24" spans="2:6" s="1" customFormat="1" ht="13.5" customHeight="1">
      <c r="B24" s="89" t="s">
        <v>11</v>
      </c>
      <c r="C24" s="88">
        <f>C26+C28+C30</f>
        <v>1579585101</v>
      </c>
      <c r="D24" s="88">
        <f>E24-C24</f>
        <v>79223369</v>
      </c>
      <c r="E24" s="88">
        <f>E26+E28+E30</f>
        <v>1658808470</v>
      </c>
      <c r="F24" s="101">
        <f>E24/C24*100</f>
        <v>105.01545430821331</v>
      </c>
    </row>
    <row r="25" spans="2:6" s="61" customFormat="1" ht="1.5" customHeight="1">
      <c r="B25" s="69"/>
      <c r="C25" s="59"/>
      <c r="D25" s="59"/>
      <c r="E25" s="59"/>
      <c r="F25" s="79"/>
    </row>
    <row r="26" spans="2:6" s="61" customFormat="1" ht="13.5" customHeight="1">
      <c r="B26" s="53" t="s">
        <v>12</v>
      </c>
      <c r="C26" s="46">
        <v>1373063515</v>
      </c>
      <c r="D26" s="46">
        <f>E26-C26</f>
        <v>-33760571</v>
      </c>
      <c r="E26" s="46">
        <v>1339302944</v>
      </c>
      <c r="F26" s="102">
        <f>E26/C26*100</f>
        <v>97.54122292004824</v>
      </c>
    </row>
    <row r="27" spans="2:6" s="61" customFormat="1" ht="1.5" customHeight="1">
      <c r="B27" s="69"/>
      <c r="C27" s="59"/>
      <c r="D27" s="74"/>
      <c r="E27" s="59"/>
      <c r="F27" s="79"/>
    </row>
    <row r="28" spans="2:6" s="61" customFormat="1" ht="13.5" customHeight="1">
      <c r="B28" s="53" t="s">
        <v>18</v>
      </c>
      <c r="C28" s="46">
        <v>58107606</v>
      </c>
      <c r="D28" s="46">
        <f>E28-C28</f>
        <v>116236519</v>
      </c>
      <c r="E28" s="46">
        <v>174344125</v>
      </c>
      <c r="F28" s="102">
        <f>E28/C28*100</f>
        <v>300.0366681773123</v>
      </c>
    </row>
    <row r="29" spans="2:6" s="61" customFormat="1" ht="1.5" customHeight="1">
      <c r="B29" s="69"/>
      <c r="C29" s="59"/>
      <c r="D29" s="74"/>
      <c r="E29" s="59"/>
      <c r="F29" s="79"/>
    </row>
    <row r="30" spans="2:6" s="61" customFormat="1" ht="13.5" customHeight="1">
      <c r="B30" s="53" t="s">
        <v>13</v>
      </c>
      <c r="C30" s="46">
        <v>148413980</v>
      </c>
      <c r="D30" s="46">
        <f>E30-C30</f>
        <v>-3252579</v>
      </c>
      <c r="E30" s="46">
        <v>145161401</v>
      </c>
      <c r="F30" s="102">
        <f>E30/C30*100</f>
        <v>97.80844163063345</v>
      </c>
    </row>
    <row r="31" spans="2:6" s="1" customFormat="1" ht="1.5" customHeight="1">
      <c r="B31" s="18"/>
      <c r="C31" s="27"/>
      <c r="D31" s="27"/>
      <c r="E31" s="27"/>
      <c r="F31" s="80"/>
    </row>
    <row r="32" spans="2:6" s="1" customFormat="1" ht="13.5" customHeight="1">
      <c r="B32" s="87" t="s">
        <v>24</v>
      </c>
      <c r="C32" s="88">
        <f>C10-C24</f>
        <v>405438951</v>
      </c>
      <c r="D32" s="88">
        <f>E32-C32</f>
        <v>60587705</v>
      </c>
      <c r="E32" s="88">
        <f>E10-E24</f>
        <v>466026656</v>
      </c>
      <c r="F32" s="101">
        <f>E32/C32*100</f>
        <v>114.94373070238137</v>
      </c>
    </row>
    <row r="33" spans="2:6" s="61" customFormat="1" ht="1.5" customHeight="1">
      <c r="B33" s="58"/>
      <c r="C33" s="59"/>
      <c r="D33" s="59"/>
      <c r="E33" s="59"/>
      <c r="F33" s="79"/>
    </row>
    <row r="34" spans="2:6" s="61" customFormat="1" ht="13.5" customHeight="1">
      <c r="B34" s="11" t="s">
        <v>8</v>
      </c>
      <c r="C34" s="12">
        <v>0</v>
      </c>
      <c r="D34" s="12">
        <f>E34-C34</f>
        <v>120165998</v>
      </c>
      <c r="E34" s="12">
        <v>120165998</v>
      </c>
      <c r="F34" s="101">
        <v>0</v>
      </c>
    </row>
    <row r="35" spans="2:6" s="61" customFormat="1" ht="1.5" customHeight="1">
      <c r="B35" s="58"/>
      <c r="C35" s="59"/>
      <c r="D35" s="59"/>
      <c r="E35" s="59"/>
      <c r="F35" s="79"/>
    </row>
    <row r="36" spans="2:6" s="61" customFormat="1" ht="13.5" customHeight="1">
      <c r="B36" s="11" t="s">
        <v>9</v>
      </c>
      <c r="C36" s="12">
        <v>0</v>
      </c>
      <c r="D36" s="12">
        <f>E36-C36</f>
        <v>0</v>
      </c>
      <c r="E36" s="12">
        <v>0</v>
      </c>
      <c r="F36" s="107">
        <v>0</v>
      </c>
    </row>
    <row r="37" spans="2:6" s="1" customFormat="1" ht="1.5" customHeight="1">
      <c r="B37" s="18"/>
      <c r="C37" s="27"/>
      <c r="D37" s="27"/>
      <c r="E37" s="27"/>
      <c r="F37" s="80"/>
    </row>
    <row r="38" spans="2:6" s="40" customFormat="1" ht="13.5" customHeight="1">
      <c r="B38" s="11" t="s">
        <v>10</v>
      </c>
      <c r="C38" s="41">
        <f>C34-C36</f>
        <v>0</v>
      </c>
      <c r="D38" s="41">
        <f>E38-C38</f>
        <v>120165998</v>
      </c>
      <c r="E38" s="41">
        <f>E34-E36</f>
        <v>120165998</v>
      </c>
      <c r="F38" s="107">
        <v>0</v>
      </c>
    </row>
    <row r="39" spans="2:6" s="13" customFormat="1" ht="1.5" customHeight="1">
      <c r="B39" s="18"/>
      <c r="C39" s="27"/>
      <c r="D39" s="27"/>
      <c r="E39" s="27"/>
      <c r="F39" s="80"/>
    </row>
    <row r="40" spans="2:6" s="13" customFormat="1" ht="13.5" customHeight="1">
      <c r="B40" s="87" t="s">
        <v>29</v>
      </c>
      <c r="C40" s="88">
        <f>C32+C38</f>
        <v>405438951</v>
      </c>
      <c r="D40" s="88">
        <f>E40-C40</f>
        <v>180753703</v>
      </c>
      <c r="E40" s="88">
        <f>E32+E38</f>
        <v>586192654</v>
      </c>
      <c r="F40" s="101">
        <f>E40/C40*100</f>
        <v>144.58222441484168</v>
      </c>
    </row>
    <row r="41" spans="2:6" s="63" customFormat="1" ht="1.5" customHeight="1">
      <c r="B41" s="62"/>
      <c r="C41" s="65"/>
      <c r="D41" s="65"/>
      <c r="E41" s="65"/>
      <c r="F41" s="81"/>
    </row>
    <row r="42" spans="2:6" s="13" customFormat="1" ht="21.75" customHeight="1">
      <c r="B42" s="70" t="s">
        <v>38</v>
      </c>
      <c r="C42" s="12">
        <f>SUM(C44+C46+C48+C50)</f>
        <v>762604023</v>
      </c>
      <c r="D42" s="12">
        <f>SUM(D44+D46+D48+D50)</f>
        <v>-310178422</v>
      </c>
      <c r="E42" s="12">
        <f>SUM(E44+E46+E48+E50)</f>
        <v>452425601</v>
      </c>
      <c r="F42" s="107">
        <f>E42/C42*100</f>
        <v>59.32641152615582</v>
      </c>
    </row>
    <row r="43" spans="2:6" s="63" customFormat="1" ht="1.5" customHeight="1">
      <c r="B43" s="58"/>
      <c r="C43" s="59"/>
      <c r="D43" s="59"/>
      <c r="E43" s="59"/>
      <c r="F43" s="79"/>
    </row>
    <row r="44" spans="2:6" s="63" customFormat="1" ht="13.5" customHeight="1">
      <c r="B44" s="64" t="s">
        <v>34</v>
      </c>
      <c r="C44" s="44">
        <v>120000000</v>
      </c>
      <c r="D44" s="46">
        <f>E44-C44</f>
        <v>-45000000</v>
      </c>
      <c r="E44" s="44">
        <v>75000000</v>
      </c>
      <c r="F44" s="108">
        <v>0</v>
      </c>
    </row>
    <row r="45" spans="2:6" s="63" customFormat="1" ht="1.5" customHeight="1">
      <c r="B45" s="66"/>
      <c r="C45" s="67"/>
      <c r="D45" s="72"/>
      <c r="E45" s="67"/>
      <c r="F45" s="82"/>
    </row>
    <row r="46" spans="2:6" s="63" customFormat="1" ht="13.5" customHeight="1">
      <c r="B46" s="64" t="s">
        <v>35</v>
      </c>
      <c r="C46" s="46">
        <v>282604023</v>
      </c>
      <c r="D46" s="46">
        <f>E46-C46</f>
        <v>-195178422</v>
      </c>
      <c r="E46" s="46">
        <v>87425601</v>
      </c>
      <c r="F46" s="108">
        <f>E46/C46*100</f>
        <v>30.9357241528016</v>
      </c>
    </row>
    <row r="47" spans="2:6" s="63" customFormat="1" ht="1.5" customHeight="1">
      <c r="B47" s="66"/>
      <c r="C47" s="67"/>
      <c r="D47" s="72"/>
      <c r="E47" s="67"/>
      <c r="F47" s="82"/>
    </row>
    <row r="48" spans="2:6" s="63" customFormat="1" ht="13.5" customHeight="1">
      <c r="B48" s="64" t="s">
        <v>36</v>
      </c>
      <c r="C48" s="44">
        <v>0</v>
      </c>
      <c r="D48" s="46">
        <f>E48-C48</f>
        <v>30000000</v>
      </c>
      <c r="E48" s="44">
        <v>30000000</v>
      </c>
      <c r="F48" s="108">
        <v>0</v>
      </c>
    </row>
    <row r="49" spans="2:6" s="63" customFormat="1" ht="1.5" customHeight="1">
      <c r="B49" s="66"/>
      <c r="C49" s="67"/>
      <c r="D49" s="72"/>
      <c r="E49" s="67"/>
      <c r="F49" s="82"/>
    </row>
    <row r="50" spans="2:6" s="13" customFormat="1" ht="13.5" customHeight="1">
      <c r="B50" s="64" t="s">
        <v>37</v>
      </c>
      <c r="C50" s="44">
        <v>360000000</v>
      </c>
      <c r="D50" s="46">
        <f>E50-C50</f>
        <v>-100000000</v>
      </c>
      <c r="E50" s="44">
        <v>260000000</v>
      </c>
      <c r="F50" s="108">
        <f>E50/C50*100</f>
        <v>72.22222222222221</v>
      </c>
    </row>
    <row r="51" s="68" customFormat="1" ht="1.5" customHeight="1">
      <c r="F51" s="83"/>
    </row>
    <row r="52" spans="2:6" s="42" customFormat="1" ht="21.75" customHeight="1">
      <c r="B52" s="71" t="s">
        <v>19</v>
      </c>
      <c r="C52" s="43">
        <f>SUM(C54+C56)</f>
        <v>1148042974</v>
      </c>
      <c r="D52" s="43">
        <f>SUM(D54+D56)</f>
        <v>-109424719</v>
      </c>
      <c r="E52" s="43">
        <f>SUM(E54+E56)</f>
        <v>1038618255</v>
      </c>
      <c r="F52" s="109">
        <f>E52/C52*100</f>
        <v>90.46858684925849</v>
      </c>
    </row>
    <row r="53" spans="2:6" s="57" customFormat="1" ht="1.5" customHeight="1">
      <c r="B53" s="55"/>
      <c r="C53" s="56"/>
      <c r="D53" s="56"/>
      <c r="E53" s="56"/>
      <c r="F53" s="84"/>
    </row>
    <row r="54" spans="2:6" s="92" customFormat="1" ht="13.5" customHeight="1">
      <c r="B54" s="90" t="s">
        <v>32</v>
      </c>
      <c r="C54" s="91">
        <v>7343700</v>
      </c>
      <c r="D54" s="91">
        <f>E54-C54</f>
        <v>0</v>
      </c>
      <c r="E54" s="91">
        <v>7343700</v>
      </c>
      <c r="F54" s="110">
        <f>E54/C54*100</f>
        <v>100</v>
      </c>
    </row>
    <row r="55" spans="2:6" s="92" customFormat="1" ht="1.5" customHeight="1">
      <c r="B55" s="93"/>
      <c r="C55" s="67"/>
      <c r="D55" s="67"/>
      <c r="E55" s="67"/>
      <c r="F55" s="82"/>
    </row>
    <row r="56" spans="2:6" s="92" customFormat="1" ht="13.5" customHeight="1">
      <c r="B56" s="90" t="s">
        <v>20</v>
      </c>
      <c r="C56" s="91">
        <f>SUM(C58:C60)</f>
        <v>1140699274</v>
      </c>
      <c r="D56" s="91">
        <f>SUM(D58:D60)</f>
        <v>-109424719</v>
      </c>
      <c r="E56" s="91">
        <f>SUM(E58:E60)</f>
        <v>1031274555</v>
      </c>
      <c r="F56" s="110">
        <f>E56/C56*100</f>
        <v>90.4072246301789</v>
      </c>
    </row>
    <row r="57" spans="2:6" s="92" customFormat="1" ht="1.5" customHeight="1">
      <c r="B57" s="93"/>
      <c r="C57" s="67"/>
      <c r="D57" s="67"/>
      <c r="E57" s="67"/>
      <c r="F57" s="82"/>
    </row>
    <row r="58" spans="2:6" s="96" customFormat="1" ht="13.5" customHeight="1">
      <c r="B58" s="94" t="s">
        <v>14</v>
      </c>
      <c r="C58" s="95">
        <v>566491830</v>
      </c>
      <c r="D58" s="95">
        <f>E58-C58</f>
        <v>-4982188</v>
      </c>
      <c r="E58" s="95">
        <v>561509642</v>
      </c>
      <c r="F58" s="111">
        <f>E58/C58*100</f>
        <v>99.1205190020128</v>
      </c>
    </row>
    <row r="59" spans="2:6" s="96" customFormat="1" ht="13.5" customHeight="1">
      <c r="B59" s="97" t="s">
        <v>15</v>
      </c>
      <c r="C59" s="98">
        <v>530000000</v>
      </c>
      <c r="D59" s="98">
        <f>E59-C59</f>
        <v>-100000000</v>
      </c>
      <c r="E59" s="98">
        <v>430000000</v>
      </c>
      <c r="F59" s="112">
        <f>E59/C59*100</f>
        <v>81.13207547169812</v>
      </c>
    </row>
    <row r="60" spans="2:6" s="96" customFormat="1" ht="13.5" customHeight="1">
      <c r="B60" s="99" t="s">
        <v>16</v>
      </c>
      <c r="C60" s="100">
        <v>44207444</v>
      </c>
      <c r="D60" s="100">
        <f>E60-C60</f>
        <v>-4442531</v>
      </c>
      <c r="E60" s="100">
        <v>39764913</v>
      </c>
      <c r="F60" s="113">
        <f>E60/C60*100</f>
        <v>89.95071734977485</v>
      </c>
    </row>
    <row r="61" spans="2:6" s="54" customFormat="1" ht="1.5" customHeight="1">
      <c r="B61" s="29"/>
      <c r="C61" s="30"/>
      <c r="D61" s="30"/>
      <c r="E61" s="30"/>
      <c r="F61" s="85"/>
    </row>
    <row r="62" spans="2:6" s="40" customFormat="1" ht="13.5" customHeight="1">
      <c r="B62" s="87" t="s">
        <v>31</v>
      </c>
      <c r="C62" s="88">
        <f>C42-C52</f>
        <v>-385438951</v>
      </c>
      <c r="D62" s="88">
        <f>E62-C62</f>
        <v>-200753703</v>
      </c>
      <c r="E62" s="88">
        <f>E42-E52</f>
        <v>-586192654</v>
      </c>
      <c r="F62" s="101">
        <f>E62/C62*100</f>
        <v>152.08443580472488</v>
      </c>
    </row>
    <row r="63" spans="2:6" s="13" customFormat="1" ht="1.5" customHeight="1">
      <c r="B63" s="22"/>
      <c r="C63" s="19"/>
      <c r="D63" s="19"/>
      <c r="E63" s="19"/>
      <c r="F63" s="86"/>
    </row>
    <row r="64" spans="2:6" s="40" customFormat="1" ht="13.5" customHeight="1">
      <c r="B64" s="87" t="s">
        <v>17</v>
      </c>
      <c r="C64" s="88">
        <f>C40+C62</f>
        <v>20000000</v>
      </c>
      <c r="D64" s="88">
        <f>E64-C64</f>
        <v>-20000000</v>
      </c>
      <c r="E64" s="88">
        <f>E40+E62</f>
        <v>0</v>
      </c>
      <c r="F64" s="101">
        <f>E64/C64*100</f>
        <v>0</v>
      </c>
    </row>
    <row r="65" spans="2:6" s="1" customFormat="1" ht="1.5" customHeight="1">
      <c r="B65" s="21"/>
      <c r="C65" s="19"/>
      <c r="D65" s="19"/>
      <c r="E65" s="19"/>
      <c r="F65" s="20"/>
    </row>
    <row r="66" spans="2:6" ht="12.75">
      <c r="B66" s="87" t="s">
        <v>30</v>
      </c>
      <c r="C66" s="88">
        <f>C64</f>
        <v>20000000</v>
      </c>
      <c r="D66" s="88">
        <f>E66-C66</f>
        <v>-20000000</v>
      </c>
      <c r="E66" s="88">
        <v>0</v>
      </c>
      <c r="F66" s="101">
        <f>E66/C66*100</f>
        <v>0</v>
      </c>
    </row>
    <row r="68" spans="2:6" s="36" customFormat="1" ht="18" customHeight="1">
      <c r="B68" s="87" t="s">
        <v>22</v>
      </c>
      <c r="C68" s="88">
        <f>C10+C34+C42</f>
        <v>2747628075</v>
      </c>
      <c r="D68" s="88">
        <f>E68-C68</f>
        <v>-50201350</v>
      </c>
      <c r="E68" s="88">
        <f>E10+E34+E42</f>
        <v>2697426725</v>
      </c>
      <c r="F68" s="101">
        <f>E68/C68*100</f>
        <v>98.17292047432585</v>
      </c>
    </row>
    <row r="69" spans="2:6" s="36" customFormat="1" ht="18" customHeight="1">
      <c r="B69" s="87" t="s">
        <v>23</v>
      </c>
      <c r="C69" s="88">
        <f>C24+C36+C52+C66</f>
        <v>2747628075</v>
      </c>
      <c r="D69" s="88">
        <f>E69-C69</f>
        <v>-50201350</v>
      </c>
      <c r="E69" s="88">
        <f>E24+E36+E52+E66</f>
        <v>2697426725</v>
      </c>
      <c r="F69" s="101">
        <f>E69/C69*100</f>
        <v>98.17292047432585</v>
      </c>
    </row>
    <row r="70" spans="3:6" s="36" customFormat="1" ht="12.75">
      <c r="C70" s="37"/>
      <c r="D70" s="37"/>
      <c r="E70" s="37"/>
      <c r="F70" s="37"/>
    </row>
  </sheetData>
  <sheetProtection/>
  <mergeCells count="5">
    <mergeCell ref="B5:F5"/>
    <mergeCell ref="B1:E1"/>
    <mergeCell ref="B2:F2"/>
    <mergeCell ref="B3:F3"/>
    <mergeCell ref="B4:F4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Elvis Bebakovic</dc:creator>
  <cp:keywords/>
  <dc:description/>
  <cp:lastModifiedBy>Lejla Džilić</cp:lastModifiedBy>
  <cp:lastPrinted>2017-10-31T11:51:47Z</cp:lastPrinted>
  <dcterms:created xsi:type="dcterms:W3CDTF">1996-10-14T23:33:28Z</dcterms:created>
  <dcterms:modified xsi:type="dcterms:W3CDTF">2017-12-07T13:56:34Z</dcterms:modified>
  <cp:category/>
  <cp:version/>
  <cp:contentType/>
  <cp:contentStatus/>
</cp:coreProperties>
</file>