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4910" windowHeight="8535" activeTab="0"/>
  </bookViews>
  <sheets>
    <sheet name="obrazac 6-april" sheetId="1" r:id="rId1"/>
  </sheets>
  <definedNames>
    <definedName name="_xlnm.Print_Titles" localSheetId="0">'obrazac 6-april'!$1:$3</definedName>
  </definedNames>
  <calcPr fullCalcOnLoad="1"/>
</workbook>
</file>

<file path=xl/sharedStrings.xml><?xml version="1.0" encoding="utf-8"?>
<sst xmlns="http://schemas.openxmlformats.org/spreadsheetml/2006/main" count="82" uniqueCount="80">
  <si>
    <t>R.b.</t>
  </si>
  <si>
    <t>-1-</t>
  </si>
  <si>
    <t>Grantovi općinama</t>
  </si>
  <si>
    <t>Isplate mirovina / penzija</t>
  </si>
  <si>
    <t>Novčana pomoć nezaposlenima</t>
  </si>
  <si>
    <t>Novčana pomoć invalidnim licima</t>
  </si>
  <si>
    <t>Ostali grantovi pojedincima</t>
  </si>
  <si>
    <t>Grantovi neprofitnim organizacijama</t>
  </si>
  <si>
    <t xml:space="preserve">             P O Z I C I J A</t>
  </si>
  <si>
    <t>Index</t>
  </si>
  <si>
    <t xml:space="preserve">Index </t>
  </si>
  <si>
    <t>Naknade troškova javnim poduzećima od cjenovnih razlika</t>
  </si>
  <si>
    <t>Grantovi Državi</t>
  </si>
  <si>
    <t xml:space="preserve">konta </t>
  </si>
  <si>
    <t xml:space="preserve">Broj      </t>
  </si>
  <si>
    <t>Transfer za povrat više naplaćenih carina</t>
  </si>
  <si>
    <t>Transfer za kinematografiju</t>
  </si>
  <si>
    <t xml:space="preserve"> </t>
  </si>
  <si>
    <t>Transfer za kulturu</t>
  </si>
  <si>
    <t>Transfer za sport</t>
  </si>
  <si>
    <t>Transfer za zdravstvene institucije</t>
  </si>
  <si>
    <t>Transfer za bolnicu Sanski most</t>
  </si>
  <si>
    <t>Transfer za izbore</t>
  </si>
  <si>
    <t>Transfer za naselja pogođena elementarnim nepogodama</t>
  </si>
  <si>
    <t>Štab civilne zaštite</t>
  </si>
  <si>
    <t>Vlada FBIH-političke partije</t>
  </si>
  <si>
    <t>Vlada FBIH-udruženja</t>
  </si>
  <si>
    <t>Uprava za civilnu zaštitu-transfer za TUN timove</t>
  </si>
  <si>
    <t>Transfer za stambeno zbrinjavanje RVI i boračkih populacija</t>
  </si>
  <si>
    <t>Transfer za fond za izdavaštvo-neprofitne</t>
  </si>
  <si>
    <t>Transfer za Federalni fond za zdravstvo</t>
  </si>
  <si>
    <t>Transfer za oblast nauke</t>
  </si>
  <si>
    <t>Podsticaj za industrijsku proizvodnju</t>
  </si>
  <si>
    <t>Obračunato</t>
  </si>
  <si>
    <t xml:space="preserve">Grantovi drugim nivoima vlasti </t>
  </si>
  <si>
    <t>Grantovi pojedincima</t>
  </si>
  <si>
    <t>Transfer za isplatu invalidnine iz prethodnih godina</t>
  </si>
  <si>
    <t>Transfer za isplatu penzija iz prethodnih godina</t>
  </si>
  <si>
    <t>Transferi iz sopstvenih prihoda</t>
  </si>
  <si>
    <t>Tekući grantovi ( 2+3+4+5+6+7+8+9 )</t>
  </si>
  <si>
    <t>Novčane naknade za prezapošljavanje demobilisane Vojske</t>
  </si>
  <si>
    <t>a</t>
  </si>
  <si>
    <t>b</t>
  </si>
  <si>
    <t>c</t>
  </si>
  <si>
    <t xml:space="preserve">Budžet </t>
  </si>
  <si>
    <t>2003.godine</t>
  </si>
  <si>
    <t>Transfer za ekshumacije</t>
  </si>
  <si>
    <t>Grantovi kantonima(a+b+c)</t>
  </si>
  <si>
    <t>Transfer za zdravstvene institucije-nabava vakcina</t>
  </si>
  <si>
    <t>Transfer za institucije kulture od značaja za BIH</t>
  </si>
  <si>
    <t>Transfer za obnovu kulturnog i graditeljskog nasljeđa</t>
  </si>
  <si>
    <t>Transfer centru za edukaciju sudija i tužilaca u Federaciji BIH</t>
  </si>
  <si>
    <t>Subvencije javnim poduzećima</t>
  </si>
  <si>
    <t>Transfer za pomoć izgradnji Dnevnog centra Podrška djeci s teškoćama u razvoju, Novi Travnik</t>
  </si>
  <si>
    <t>Naknade za povrat više naplaćenih carinskih dažbina</t>
  </si>
  <si>
    <t xml:space="preserve">Transfer za ukop ekshumiranih </t>
  </si>
  <si>
    <t xml:space="preserve">Transfer za obrazovanje   </t>
  </si>
  <si>
    <t xml:space="preserve">      Posavska županija   </t>
  </si>
  <si>
    <t xml:space="preserve">       Bosansko podrinjski kanton   </t>
  </si>
  <si>
    <t>Transfer novoj instituciji za upravljnje šumarstvom</t>
  </si>
  <si>
    <t xml:space="preserve">Izdaci za vojne invalide, ranjene borce i porodice poginulih </t>
  </si>
  <si>
    <t xml:space="preserve">Izdaci za raseljene osobe </t>
  </si>
  <si>
    <t xml:space="preserve">Transfer željeznicama </t>
  </si>
  <si>
    <t xml:space="preserve">Transfer za poljoprivredu </t>
  </si>
  <si>
    <t xml:space="preserve">Naknade za povrat po sudskim presudama </t>
  </si>
  <si>
    <t xml:space="preserve">Naknade za povrat iz ranijih godina </t>
  </si>
  <si>
    <t>Ostale isplate pojedincima</t>
  </si>
  <si>
    <t>Transfer za elementarne nepogode</t>
  </si>
  <si>
    <t>Juli 2003.godine</t>
  </si>
  <si>
    <t>Federalni centar za uklanjanje mina</t>
  </si>
  <si>
    <t>Transfer za civilne invalide</t>
  </si>
  <si>
    <t>Grantovi gradovima</t>
  </si>
  <si>
    <t xml:space="preserve">      Hercegovačko-Neretvanski kanton</t>
  </si>
  <si>
    <t xml:space="preserve">Transfer za neprofitne </t>
  </si>
  <si>
    <t>Ostvareno</t>
  </si>
  <si>
    <t>Novembar 2003.godine</t>
  </si>
  <si>
    <t>Januar-Novembar 2003.godine</t>
  </si>
  <si>
    <t>Januar-Novembar 2002.godine</t>
  </si>
  <si>
    <t xml:space="preserve"> 2/1</t>
  </si>
  <si>
    <t xml:space="preserve"> 2/3</t>
  </si>
</sst>
</file>

<file path=xl/styles.xml><?xml version="1.0" encoding="utf-8"?>
<styleSheet xmlns="http://schemas.openxmlformats.org/spreadsheetml/2006/main">
  <numFmts count="9">
    <numFmt numFmtId="5" formatCode="&quot;KM&quot;\ #,##0;\-&quot;KM&quot;\ #,##0"/>
    <numFmt numFmtId="6" formatCode="&quot;KM&quot;\ #,##0;[Red]\-&quot;KM&quot;\ #,##0"/>
    <numFmt numFmtId="7" formatCode="&quot;KM&quot;\ #,##0.00;\-&quot;KM&quot;\ #,##0.00"/>
    <numFmt numFmtId="8" formatCode="&quot;KM&quot;\ #,##0.00;[Red]\-&quot;KM&quot;\ #,##0.00"/>
    <numFmt numFmtId="42" formatCode="_-&quot;KM&quot;\ * #,##0_-;\-&quot;KM&quot;\ * #,##0_-;_-&quot;KM&quot;\ * &quot;-&quot;_-;_-@_-"/>
    <numFmt numFmtId="41" formatCode="_-* #,##0_-;\-* #,##0_-;_-* &quot;-&quot;_-;_-@_-"/>
    <numFmt numFmtId="44" formatCode="_-&quot;KM&quot;\ * #,##0.00_-;\-&quot;KM&quot;\ * #,##0.00_-;_-&quot;KM&quot;\ * &quot;-&quot;??_-;_-@_-"/>
    <numFmt numFmtId="43" formatCode="_-* #,##0.00_-;\-* #,##0.00_-;_-* &quot;-&quot;??_-;_-@_-"/>
    <numFmt numFmtId="164" formatCode="dd/mm/yyyy"/>
  </numFmts>
  <fonts count="3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43" fontId="0" fillId="0" borderId="1" xfId="15" applyBorder="1" applyAlignment="1">
      <alignment/>
    </xf>
    <xf numFmtId="43" fontId="1" fillId="0" borderId="3" xfId="15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0" fillId="0" borderId="18" xfId="0" applyNumberFormat="1" applyBorder="1" applyAlignment="1">
      <alignment/>
    </xf>
    <xf numFmtId="43" fontId="0" fillId="0" borderId="18" xfId="15" applyBorder="1" applyAlignment="1">
      <alignment/>
    </xf>
    <xf numFmtId="4" fontId="0" fillId="0" borderId="8" xfId="0" applyNumberFormat="1" applyBorder="1" applyAlignment="1">
      <alignment/>
    </xf>
    <xf numFmtId="43" fontId="0" fillId="0" borderId="8" xfId="15" applyBorder="1" applyAlignment="1">
      <alignment/>
    </xf>
    <xf numFmtId="0" fontId="1" fillId="0" borderId="19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3" xfId="0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2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C40">
      <selection activeCell="K65" sqref="K65"/>
    </sheetView>
  </sheetViews>
  <sheetFormatPr defaultColWidth="9.00390625" defaultRowHeight="15.75"/>
  <cols>
    <col min="1" max="1" width="4.25390625" style="0" customWidth="1"/>
    <col min="2" max="2" width="6.875" style="0" customWidth="1"/>
    <col min="3" max="3" width="56.625" style="0" customWidth="1"/>
    <col min="4" max="4" width="15.00390625" style="0" customWidth="1"/>
    <col min="5" max="5" width="13.875" style="0" hidden="1" customWidth="1"/>
    <col min="6" max="6" width="12.625" style="0" hidden="1" customWidth="1"/>
    <col min="7" max="7" width="14.00390625" style="0" customWidth="1"/>
    <col min="8" max="8" width="14.625" style="0" customWidth="1"/>
    <col min="9" max="9" width="6.125" style="0" customWidth="1"/>
    <col min="10" max="10" width="5.625" style="0" customWidth="1"/>
    <col min="11" max="11" width="15.625" style="0" customWidth="1"/>
  </cols>
  <sheetData>
    <row r="1" spans="1:10" ht="15.75">
      <c r="A1" s="19" t="s">
        <v>0</v>
      </c>
      <c r="B1" s="12" t="s">
        <v>14</v>
      </c>
      <c r="C1" s="13" t="s">
        <v>8</v>
      </c>
      <c r="D1" s="13" t="s">
        <v>44</v>
      </c>
      <c r="E1" s="13" t="s">
        <v>33</v>
      </c>
      <c r="F1" s="13" t="s">
        <v>74</v>
      </c>
      <c r="G1" s="13" t="s">
        <v>74</v>
      </c>
      <c r="H1" s="13" t="s">
        <v>74</v>
      </c>
      <c r="I1" s="18" t="s">
        <v>9</v>
      </c>
      <c r="J1" s="14" t="s">
        <v>10</v>
      </c>
    </row>
    <row r="2" spans="1:10" ht="15.75">
      <c r="A2" s="20"/>
      <c r="B2" s="15" t="s">
        <v>13</v>
      </c>
      <c r="C2" s="16"/>
      <c r="D2" s="16" t="s">
        <v>1</v>
      </c>
      <c r="E2" s="16">
        <v>2</v>
      </c>
      <c r="F2" s="16">
        <v>2</v>
      </c>
      <c r="G2" s="16">
        <v>2</v>
      </c>
      <c r="H2" s="17">
        <v>3</v>
      </c>
      <c r="I2" s="17" t="s">
        <v>78</v>
      </c>
      <c r="J2" s="17" t="s">
        <v>79</v>
      </c>
    </row>
    <row r="3" spans="1:10" ht="47.25">
      <c r="A3" s="20"/>
      <c r="B3" s="15"/>
      <c r="C3" s="16"/>
      <c r="D3" s="16" t="s">
        <v>45</v>
      </c>
      <c r="E3" s="26" t="s">
        <v>68</v>
      </c>
      <c r="F3" s="26" t="s">
        <v>75</v>
      </c>
      <c r="G3" s="26" t="s">
        <v>76</v>
      </c>
      <c r="H3" s="26" t="s">
        <v>77</v>
      </c>
      <c r="I3" s="16"/>
      <c r="J3" s="17"/>
    </row>
    <row r="4" spans="1:10" ht="16.5" thickBot="1">
      <c r="A4" s="46"/>
      <c r="B4" s="43"/>
      <c r="C4" s="24"/>
      <c r="D4" s="24"/>
      <c r="E4" s="44"/>
      <c r="F4" s="44"/>
      <c r="G4" s="44"/>
      <c r="H4" s="44"/>
      <c r="I4" s="24"/>
      <c r="J4" s="25"/>
    </row>
    <row r="5" spans="1:10" s="3" customFormat="1" ht="30.75" customHeight="1">
      <c r="A5" s="45">
        <v>1</v>
      </c>
      <c r="B5" s="21">
        <v>614000</v>
      </c>
      <c r="C5" s="27" t="s">
        <v>39</v>
      </c>
      <c r="D5" s="22">
        <f>D6+D26+D39+D55+D60</f>
        <v>458690000</v>
      </c>
      <c r="E5" s="22" t="e">
        <f>E6+E26+E39+E55+E60</f>
        <v>#REF!</v>
      </c>
      <c r="F5" s="22">
        <f>F6+F26+F39+F55+F60</f>
        <v>5579666</v>
      </c>
      <c r="G5" s="22">
        <f>G6+G26+G39+G55+G60</f>
        <v>370975340</v>
      </c>
      <c r="H5" s="22">
        <f>H6+H26+H39+H55+H60</f>
        <v>428954023.67999995</v>
      </c>
      <c r="I5" s="22">
        <f>G5/D5*100</f>
        <v>80.87713706424819</v>
      </c>
      <c r="J5" s="23">
        <f>G5/H5*100</f>
        <v>86.4837067659139</v>
      </c>
    </row>
    <row r="6" spans="1:10" s="3" customFormat="1" ht="15.75">
      <c r="A6" s="8">
        <v>2</v>
      </c>
      <c r="B6" s="6">
        <v>614100</v>
      </c>
      <c r="C6" s="2" t="s">
        <v>34</v>
      </c>
      <c r="D6" s="4">
        <f>D7+D8+D13+D14+D15+D16+D17+D18+D19+D20+D21+D22+D23+D24+D25</f>
        <v>84050000</v>
      </c>
      <c r="E6" s="4" t="e">
        <f>E7+#REF!+E8+E13+E14+E15+E16+E17+E18+E19+E20+E21+E22+E23+E24+E25</f>
        <v>#REF!</v>
      </c>
      <c r="F6" s="4">
        <f>F7+F8+F12+F13+F14+F15+F16+F17+F18+F19+F20+F21+F22+F23+F24+F25</f>
        <v>5579666</v>
      </c>
      <c r="G6" s="4">
        <f>G7+G8+G12+G13+G14+G15+G16+G17+G18+G19+G20+G21+G22+G23+G24+G25</f>
        <v>72619615.60000001</v>
      </c>
      <c r="H6" s="4">
        <f>H7+H8+H12+H13+H14+H15+H16+H17+H18+H19+H20+H21+H22+H23+H24+H25</f>
        <v>69000572.84</v>
      </c>
      <c r="I6" s="22">
        <f>G6/D6*100</f>
        <v>86.40049446757884</v>
      </c>
      <c r="J6" s="23">
        <f>G6/H6*100</f>
        <v>105.24494596355296</v>
      </c>
    </row>
    <row r="7" spans="1:10" ht="15.75">
      <c r="A7" s="9"/>
      <c r="B7" s="7">
        <v>614111</v>
      </c>
      <c r="C7" s="1" t="s">
        <v>12</v>
      </c>
      <c r="D7" s="5">
        <v>58000000</v>
      </c>
      <c r="E7" s="5">
        <v>4833000</v>
      </c>
      <c r="F7" s="5">
        <v>4833000</v>
      </c>
      <c r="G7" s="5">
        <v>53163000</v>
      </c>
      <c r="H7" s="10">
        <v>47540295.52</v>
      </c>
      <c r="I7" s="38">
        <f aca="true" t="shared" si="0" ref="I7:I63">G7/D7*100</f>
        <v>91.6603448275862</v>
      </c>
      <c r="J7" s="39">
        <f aca="true" t="shared" si="1" ref="J7:J61">G7/H7*100</f>
        <v>111.82723922621504</v>
      </c>
    </row>
    <row r="8" spans="1:10" ht="15.75">
      <c r="A8" s="9"/>
      <c r="B8" s="7">
        <v>614114</v>
      </c>
      <c r="C8" s="1" t="s">
        <v>47</v>
      </c>
      <c r="D8" s="5">
        <f>D9+D10+D11</f>
        <v>8000000</v>
      </c>
      <c r="E8" s="5">
        <f>E9+E10+E11</f>
        <v>666666</v>
      </c>
      <c r="F8" s="5">
        <f>F9+F10+F11</f>
        <v>666666</v>
      </c>
      <c r="G8" s="5">
        <f>G9+G10+G11</f>
        <v>7333326</v>
      </c>
      <c r="H8" s="10">
        <v>11853500</v>
      </c>
      <c r="I8" s="38">
        <f t="shared" si="0"/>
        <v>91.666575</v>
      </c>
      <c r="J8" s="39">
        <f t="shared" si="1"/>
        <v>61.86633483781162</v>
      </c>
    </row>
    <row r="9" spans="1:10" ht="15.75">
      <c r="A9" s="9" t="s">
        <v>41</v>
      </c>
      <c r="B9" s="7"/>
      <c r="C9" s="1" t="s">
        <v>58</v>
      </c>
      <c r="D9" s="5">
        <v>5500000</v>
      </c>
      <c r="E9" s="5">
        <v>458333</v>
      </c>
      <c r="F9" s="5">
        <v>458333</v>
      </c>
      <c r="G9" s="5">
        <v>5041665</v>
      </c>
      <c r="H9" s="10"/>
      <c r="I9" s="38">
        <f t="shared" si="0"/>
        <v>91.66663636363637</v>
      </c>
      <c r="J9" s="23"/>
    </row>
    <row r="10" spans="1:10" ht="15.75">
      <c r="A10" s="9" t="s">
        <v>42</v>
      </c>
      <c r="B10" s="7"/>
      <c r="C10" s="1" t="s">
        <v>72</v>
      </c>
      <c r="D10" s="5"/>
      <c r="E10" s="5"/>
      <c r="F10" s="5"/>
      <c r="G10" s="5"/>
      <c r="H10" s="10"/>
      <c r="I10" s="38"/>
      <c r="J10" s="23"/>
    </row>
    <row r="11" spans="1:10" ht="16.5" customHeight="1">
      <c r="A11" s="9" t="s">
        <v>43</v>
      </c>
      <c r="B11" s="7"/>
      <c r="C11" s="1" t="s">
        <v>57</v>
      </c>
      <c r="D11" s="5">
        <v>2500000</v>
      </c>
      <c r="E11" s="5">
        <v>208333</v>
      </c>
      <c r="F11" s="5">
        <v>208333</v>
      </c>
      <c r="G11" s="5">
        <v>2291661</v>
      </c>
      <c r="H11" s="10"/>
      <c r="I11" s="38">
        <f t="shared" si="0"/>
        <v>91.66644000000001</v>
      </c>
      <c r="J11" s="23"/>
    </row>
    <row r="12" spans="1:10" ht="16.5" customHeight="1">
      <c r="A12" s="9"/>
      <c r="B12" s="7">
        <v>614115</v>
      </c>
      <c r="C12" s="1" t="s">
        <v>71</v>
      </c>
      <c r="D12" s="5"/>
      <c r="E12" s="5"/>
      <c r="F12" s="5"/>
      <c r="G12" s="5"/>
      <c r="H12" s="10">
        <v>10000</v>
      </c>
      <c r="I12" s="38"/>
      <c r="J12" s="23"/>
    </row>
    <row r="13" spans="1:10" ht="15.75">
      <c r="A13" s="9"/>
      <c r="B13" s="7">
        <v>614116</v>
      </c>
      <c r="C13" s="1" t="s">
        <v>2</v>
      </c>
      <c r="D13" s="5">
        <v>1000000</v>
      </c>
      <c r="E13" s="5">
        <v>300000</v>
      </c>
      <c r="F13" s="5">
        <v>80000</v>
      </c>
      <c r="G13" s="5">
        <v>380000</v>
      </c>
      <c r="H13" s="10">
        <v>2046000</v>
      </c>
      <c r="I13" s="38">
        <f t="shared" si="0"/>
        <v>38</v>
      </c>
      <c r="J13" s="39">
        <f t="shared" si="1"/>
        <v>18.57282502443793</v>
      </c>
    </row>
    <row r="14" spans="1:10" ht="15.75">
      <c r="A14" s="9"/>
      <c r="B14" s="7">
        <v>614118</v>
      </c>
      <c r="C14" s="1" t="s">
        <v>56</v>
      </c>
      <c r="D14" s="5">
        <v>1500000</v>
      </c>
      <c r="E14" s="5">
        <v>125089.26</v>
      </c>
      <c r="F14" s="5"/>
      <c r="G14" s="5">
        <v>1252605.5</v>
      </c>
      <c r="H14" s="10">
        <v>993020.43</v>
      </c>
      <c r="I14" s="38">
        <f t="shared" si="0"/>
        <v>83.50703333333334</v>
      </c>
      <c r="J14" s="39">
        <f t="shared" si="1"/>
        <v>126.14095965779877</v>
      </c>
    </row>
    <row r="15" spans="1:10" ht="15.75">
      <c r="A15" s="9"/>
      <c r="B15" s="7">
        <v>614121</v>
      </c>
      <c r="C15" s="1" t="s">
        <v>18</v>
      </c>
      <c r="D15" s="5">
        <v>3100000</v>
      </c>
      <c r="E15" s="5">
        <v>386428</v>
      </c>
      <c r="F15" s="5"/>
      <c r="G15" s="5">
        <v>2840847</v>
      </c>
      <c r="H15" s="10">
        <v>1620741.58</v>
      </c>
      <c r="I15" s="38">
        <f t="shared" si="0"/>
        <v>91.64022580645161</v>
      </c>
      <c r="J15" s="39">
        <f t="shared" si="1"/>
        <v>175.28068848582262</v>
      </c>
    </row>
    <row r="16" spans="1:10" ht="15.75">
      <c r="A16" s="9"/>
      <c r="B16" s="7">
        <v>614122</v>
      </c>
      <c r="C16" s="1" t="s">
        <v>19</v>
      </c>
      <c r="D16" s="5">
        <v>2000000</v>
      </c>
      <c r="E16" s="5">
        <v>77885</v>
      </c>
      <c r="F16" s="5"/>
      <c r="G16" s="5">
        <v>1719958.5</v>
      </c>
      <c r="H16" s="10">
        <v>1290243.55</v>
      </c>
      <c r="I16" s="38">
        <f t="shared" si="0"/>
        <v>85.997925</v>
      </c>
      <c r="J16" s="39">
        <f t="shared" si="1"/>
        <v>133.3049485114651</v>
      </c>
    </row>
    <row r="17" spans="1:10" ht="15.75">
      <c r="A17" s="9"/>
      <c r="B17" s="7">
        <v>614134</v>
      </c>
      <c r="C17" s="1" t="s">
        <v>49</v>
      </c>
      <c r="D17" s="5">
        <v>3000000</v>
      </c>
      <c r="E17" s="5">
        <v>632250</v>
      </c>
      <c r="F17" s="5"/>
      <c r="G17" s="5">
        <v>2629000</v>
      </c>
      <c r="H17" s="10"/>
      <c r="I17" s="38">
        <f t="shared" si="0"/>
        <v>87.63333333333333</v>
      </c>
      <c r="J17" s="23"/>
    </row>
    <row r="18" spans="1:10" ht="15.75">
      <c r="A18" s="9"/>
      <c r="B18" s="7">
        <v>614123</v>
      </c>
      <c r="C18" s="1" t="s">
        <v>20</v>
      </c>
      <c r="D18" s="5">
        <v>1250000</v>
      </c>
      <c r="E18" s="5"/>
      <c r="F18" s="5"/>
      <c r="G18" s="5">
        <v>1144843.6</v>
      </c>
      <c r="H18" s="10">
        <v>1153630.6</v>
      </c>
      <c r="I18" s="38">
        <f t="shared" si="0"/>
        <v>91.58748800000001</v>
      </c>
      <c r="J18" s="39">
        <f t="shared" si="1"/>
        <v>99.23831770759202</v>
      </c>
    </row>
    <row r="19" spans="1:10" ht="15.75">
      <c r="A19" s="9"/>
      <c r="B19" s="7"/>
      <c r="C19" s="1" t="s">
        <v>21</v>
      </c>
      <c r="D19" s="5"/>
      <c r="E19" s="5"/>
      <c r="F19" s="5"/>
      <c r="G19" s="5"/>
      <c r="H19" s="10"/>
      <c r="I19" s="38"/>
      <c r="J19" s="23"/>
    </row>
    <row r="20" spans="1:10" ht="15.75">
      <c r="A20" s="9"/>
      <c r="B20" s="7">
        <v>614133</v>
      </c>
      <c r="C20" s="1" t="s">
        <v>48</v>
      </c>
      <c r="D20" s="5">
        <v>1000000</v>
      </c>
      <c r="E20" s="5"/>
      <c r="F20" s="5"/>
      <c r="G20" s="5">
        <v>684677.5</v>
      </c>
      <c r="H20" s="10"/>
      <c r="I20" s="38">
        <f t="shared" si="0"/>
        <v>68.46775000000001</v>
      </c>
      <c r="J20" s="39"/>
    </row>
    <row r="21" spans="1:10" ht="15.75">
      <c r="A21" s="9"/>
      <c r="B21" s="7">
        <v>614124</v>
      </c>
      <c r="C21" s="1" t="s">
        <v>22</v>
      </c>
      <c r="D21" s="5"/>
      <c r="E21" s="5"/>
      <c r="F21" s="5"/>
      <c r="G21" s="5"/>
      <c r="H21" s="10">
        <v>1647400</v>
      </c>
      <c r="I21" s="38"/>
      <c r="J21" s="23"/>
    </row>
    <row r="22" spans="1:10" ht="15.75">
      <c r="A22" s="9"/>
      <c r="B22" s="7">
        <v>614125</v>
      </c>
      <c r="C22" s="1" t="s">
        <v>46</v>
      </c>
      <c r="D22" s="5">
        <v>1400000</v>
      </c>
      <c r="E22" s="5">
        <v>59166</v>
      </c>
      <c r="F22" s="5"/>
      <c r="G22" s="5">
        <v>992270.7</v>
      </c>
      <c r="H22" s="10">
        <v>845741.16</v>
      </c>
      <c r="I22" s="38">
        <f t="shared" si="0"/>
        <v>70.87647857142856</v>
      </c>
      <c r="J22" s="39">
        <f t="shared" si="1"/>
        <v>117.32557748519652</v>
      </c>
    </row>
    <row r="23" spans="1:10" ht="15.75">
      <c r="A23" s="9"/>
      <c r="B23" s="7">
        <v>614131</v>
      </c>
      <c r="C23" s="1" t="s">
        <v>55</v>
      </c>
      <c r="D23" s="5">
        <v>1000000</v>
      </c>
      <c r="E23" s="5">
        <v>62862.24</v>
      </c>
      <c r="F23" s="5"/>
      <c r="G23" s="5">
        <v>472091.4</v>
      </c>
      <c r="H23" s="10"/>
      <c r="I23" s="38">
        <f t="shared" si="0"/>
        <v>47.209140000000005</v>
      </c>
      <c r="J23" s="23"/>
    </row>
    <row r="24" spans="1:10" ht="15.75">
      <c r="A24" s="9"/>
      <c r="B24" s="7">
        <v>614132</v>
      </c>
      <c r="C24" s="1" t="s">
        <v>23</v>
      </c>
      <c r="D24" s="5">
        <v>2300000</v>
      </c>
      <c r="E24" s="5"/>
      <c r="F24" s="5"/>
      <c r="G24" s="5"/>
      <c r="H24" s="10"/>
      <c r="I24" s="38">
        <f t="shared" si="0"/>
        <v>0</v>
      </c>
      <c r="J24" s="23"/>
    </row>
    <row r="25" spans="1:10" ht="15.75">
      <c r="A25" s="9"/>
      <c r="B25" s="7">
        <v>614135</v>
      </c>
      <c r="C25" s="1" t="s">
        <v>59</v>
      </c>
      <c r="D25" s="5">
        <v>500000</v>
      </c>
      <c r="E25" s="5"/>
      <c r="F25" s="5"/>
      <c r="G25" s="5">
        <v>6995.4</v>
      </c>
      <c r="H25" s="10"/>
      <c r="I25" s="38">
        <f t="shared" si="0"/>
        <v>1.3990799999999999</v>
      </c>
      <c r="J25" s="23"/>
    </row>
    <row r="26" spans="1:10" s="3" customFormat="1" ht="15.75">
      <c r="A26" s="8">
        <v>3</v>
      </c>
      <c r="B26" s="6">
        <v>614200</v>
      </c>
      <c r="C26" s="2" t="s">
        <v>35</v>
      </c>
      <c r="D26" s="4">
        <f>D27+D28+D29+D30+D31+D32+D33+D34+D35+D38</f>
        <v>316150000</v>
      </c>
      <c r="E26" s="4">
        <f>E27+E28+E29+E30+E31+E32+E33+E34+E35+E36+E37+E38</f>
        <v>23475460.58</v>
      </c>
      <c r="F26" s="4">
        <f>F27+F28+F29+F30+F31+F32+F33+F34+F35+F36+F37+F38</f>
        <v>0</v>
      </c>
      <c r="G26" s="4">
        <f>G27+G28+G29+G30+G31+G32+G33+G34+G35+G36+G37+G38</f>
        <v>252369455.5</v>
      </c>
      <c r="H26" s="4">
        <f>H27+H28+H29+H30+H31+H32+H33+H34+H35+H36+H37+H38</f>
        <v>306521432.83</v>
      </c>
      <c r="I26" s="22">
        <f t="shared" si="0"/>
        <v>79.82585971848806</v>
      </c>
      <c r="J26" s="23">
        <f t="shared" si="1"/>
        <v>82.33337981294338</v>
      </c>
    </row>
    <row r="27" spans="1:10" ht="15.75">
      <c r="A27" s="9"/>
      <c r="B27" s="7">
        <v>614211</v>
      </c>
      <c r="C27" s="1" t="s">
        <v>3</v>
      </c>
      <c r="D27" s="5">
        <v>10000000</v>
      </c>
      <c r="E27" s="5"/>
      <c r="F27" s="5"/>
      <c r="G27" s="5"/>
      <c r="H27" s="10">
        <v>15000000</v>
      </c>
      <c r="I27" s="38">
        <f t="shared" si="0"/>
        <v>0</v>
      </c>
      <c r="J27" s="23"/>
    </row>
    <row r="28" spans="1:10" ht="15.75">
      <c r="A28" s="9"/>
      <c r="B28" s="7"/>
      <c r="C28" s="1" t="s">
        <v>37</v>
      </c>
      <c r="D28" s="5"/>
      <c r="E28" s="5"/>
      <c r="F28" s="5"/>
      <c r="G28" s="5"/>
      <c r="H28" s="10"/>
      <c r="I28" s="38"/>
      <c r="J28" s="23"/>
    </row>
    <row r="29" spans="1:10" ht="15.75">
      <c r="A29" s="9"/>
      <c r="B29" s="7">
        <v>614221</v>
      </c>
      <c r="C29" s="1" t="s">
        <v>4</v>
      </c>
      <c r="D29" s="5"/>
      <c r="E29" s="5"/>
      <c r="F29" s="5"/>
      <c r="G29" s="5"/>
      <c r="H29" s="10"/>
      <c r="I29" s="38"/>
      <c r="J29" s="23"/>
    </row>
    <row r="30" spans="1:10" ht="15.75">
      <c r="A30" s="9"/>
      <c r="B30" s="7">
        <v>614222</v>
      </c>
      <c r="C30" s="1" t="s">
        <v>5</v>
      </c>
      <c r="D30" s="5"/>
      <c r="E30" s="5"/>
      <c r="F30" s="5"/>
      <c r="G30" s="5">
        <v>30765.8</v>
      </c>
      <c r="H30" s="10"/>
      <c r="I30" s="38"/>
      <c r="J30" s="23"/>
    </row>
    <row r="31" spans="1:10" ht="15.75">
      <c r="A31" s="9"/>
      <c r="B31" s="7">
        <v>614223</v>
      </c>
      <c r="C31" s="1" t="s">
        <v>40</v>
      </c>
      <c r="D31" s="5"/>
      <c r="E31" s="5"/>
      <c r="F31" s="5"/>
      <c r="G31" s="5"/>
      <c r="H31" s="10"/>
      <c r="I31" s="38"/>
      <c r="J31" s="23"/>
    </row>
    <row r="32" spans="1:10" ht="15.75">
      <c r="A32" s="9"/>
      <c r="B32" s="7">
        <v>614229</v>
      </c>
      <c r="C32" s="1" t="s">
        <v>66</v>
      </c>
      <c r="D32" s="5"/>
      <c r="E32" s="5">
        <v>208051.2</v>
      </c>
      <c r="F32" s="5"/>
      <c r="G32" s="5"/>
      <c r="H32" s="10"/>
      <c r="I32" s="38"/>
      <c r="J32" s="23"/>
    </row>
    <row r="33" spans="1:10" ht="15.75">
      <c r="A33" s="9"/>
      <c r="B33" s="7">
        <v>614232</v>
      </c>
      <c r="C33" s="1" t="s">
        <v>60</v>
      </c>
      <c r="D33" s="5">
        <v>275000000</v>
      </c>
      <c r="E33" s="5">
        <v>22943920.66</v>
      </c>
      <c r="F33" s="5"/>
      <c r="G33" s="5">
        <v>238596398.4</v>
      </c>
      <c r="H33" s="10">
        <v>259856452.23</v>
      </c>
      <c r="I33" s="38">
        <f t="shared" si="0"/>
        <v>86.76232669090909</v>
      </c>
      <c r="J33" s="39">
        <f t="shared" si="1"/>
        <v>91.81853917901465</v>
      </c>
    </row>
    <row r="34" spans="1:10" ht="15.75">
      <c r="A34" s="9"/>
      <c r="B34" s="7"/>
      <c r="C34" s="1" t="s">
        <v>36</v>
      </c>
      <c r="D34" s="5"/>
      <c r="E34" s="5"/>
      <c r="F34" s="5"/>
      <c r="G34" s="5"/>
      <c r="H34" s="10"/>
      <c r="I34" s="38"/>
      <c r="J34" s="23"/>
    </row>
    <row r="35" spans="1:10" ht="15.75">
      <c r="A35" s="9"/>
      <c r="B35" s="7">
        <v>614233</v>
      </c>
      <c r="C35" s="1" t="s">
        <v>61</v>
      </c>
      <c r="D35" s="5">
        <v>31000000</v>
      </c>
      <c r="E35" s="5">
        <v>253488.72</v>
      </c>
      <c r="F35" s="5"/>
      <c r="G35" s="5">
        <v>13439428.2</v>
      </c>
      <c r="H35" s="10">
        <v>31113179.07</v>
      </c>
      <c r="I35" s="38">
        <f t="shared" si="0"/>
        <v>43.35299419354838</v>
      </c>
      <c r="J35" s="39">
        <f t="shared" si="1"/>
        <v>43.195290875815985</v>
      </c>
    </row>
    <row r="36" spans="1:10" ht="15.75">
      <c r="A36" s="9"/>
      <c r="B36" s="7">
        <v>614239</v>
      </c>
      <c r="C36" s="1" t="s">
        <v>6</v>
      </c>
      <c r="D36" s="5"/>
      <c r="E36" s="5">
        <v>70000</v>
      </c>
      <c r="F36" s="5"/>
      <c r="G36" s="5">
        <v>16706.7</v>
      </c>
      <c r="H36" s="10">
        <v>266096.53</v>
      </c>
      <c r="I36" s="38"/>
      <c r="J36" s="39">
        <f t="shared" si="1"/>
        <v>6.278435874379872</v>
      </c>
    </row>
    <row r="37" spans="1:10" ht="15.75">
      <c r="A37" s="9"/>
      <c r="B37" s="7">
        <v>614241</v>
      </c>
      <c r="C37" s="1" t="s">
        <v>67</v>
      </c>
      <c r="D37" s="5"/>
      <c r="E37" s="5"/>
      <c r="F37" s="5"/>
      <c r="G37" s="5">
        <v>136156.4</v>
      </c>
      <c r="H37" s="10">
        <v>285705</v>
      </c>
      <c r="I37" s="38"/>
      <c r="J37" s="39">
        <f t="shared" si="1"/>
        <v>47.65628882938696</v>
      </c>
    </row>
    <row r="38" spans="1:10" ht="31.5">
      <c r="A38" s="9"/>
      <c r="B38" s="7">
        <v>614242</v>
      </c>
      <c r="C38" s="29" t="s">
        <v>53</v>
      </c>
      <c r="D38" s="5">
        <v>150000</v>
      </c>
      <c r="E38" s="5"/>
      <c r="F38" s="5"/>
      <c r="G38" s="5">
        <v>150000</v>
      </c>
      <c r="H38" s="10"/>
      <c r="I38" s="38">
        <f t="shared" si="0"/>
        <v>100</v>
      </c>
      <c r="J38" s="23"/>
    </row>
    <row r="39" spans="1:10" s="3" customFormat="1" ht="15.75">
      <c r="A39" s="8">
        <v>4</v>
      </c>
      <c r="B39" s="6">
        <v>614300</v>
      </c>
      <c r="C39" s="2" t="s">
        <v>7</v>
      </c>
      <c r="D39" s="4">
        <f>D41+D42+D43+D44+D45+D47+D48+D49+D50+D51+D52+D53</f>
        <v>21490000</v>
      </c>
      <c r="E39" s="4" t="e">
        <f>E41+E42+E43+E44+E45+E46+#REF!+E47+E48+E50+E51+E52+E53+E54</f>
        <v>#REF!</v>
      </c>
      <c r="F39" s="4">
        <f>F40+F41+F42+F43+F44+F45+F46+F47+F48+F49+F50+F51+F52+F53</f>
        <v>0</v>
      </c>
      <c r="G39" s="4">
        <f>G40+G41+G42+G43+G44+G45+G46+G47+G48+G49+G50+G51+G52+G53</f>
        <v>18395559.4</v>
      </c>
      <c r="H39" s="4">
        <f>H40+H41+H42+H43+H44+H45+H46+H47+H48+H49+H50+H51+H52+H53</f>
        <v>20760361.57</v>
      </c>
      <c r="I39" s="22">
        <f t="shared" si="0"/>
        <v>85.60055560725918</v>
      </c>
      <c r="J39" s="23">
        <f t="shared" si="1"/>
        <v>88.60905113802407</v>
      </c>
    </row>
    <row r="40" spans="1:10" s="3" customFormat="1" ht="15.75">
      <c r="A40" s="8"/>
      <c r="B40" s="40">
        <v>614311</v>
      </c>
      <c r="C40" s="41" t="s">
        <v>69</v>
      </c>
      <c r="D40" s="4"/>
      <c r="E40" s="4"/>
      <c r="F40" s="4"/>
      <c r="G40" s="42"/>
      <c r="H40" s="42">
        <v>1200000</v>
      </c>
      <c r="I40" s="22"/>
      <c r="J40" s="39">
        <f t="shared" si="1"/>
        <v>0</v>
      </c>
    </row>
    <row r="41" spans="1:10" ht="15.75">
      <c r="A41" s="9"/>
      <c r="B41" s="7">
        <v>614311</v>
      </c>
      <c r="C41" s="1" t="s">
        <v>24</v>
      </c>
      <c r="D41" s="5">
        <v>200000</v>
      </c>
      <c r="E41" s="5"/>
      <c r="F41" s="5"/>
      <c r="G41" s="5">
        <v>2760.2</v>
      </c>
      <c r="H41" s="10">
        <v>31819.57</v>
      </c>
      <c r="I41" s="38">
        <f t="shared" si="0"/>
        <v>1.3800999999999999</v>
      </c>
      <c r="J41" s="39">
        <f t="shared" si="1"/>
        <v>8.674535828108299</v>
      </c>
    </row>
    <row r="42" spans="1:10" ht="15.75">
      <c r="A42" s="9"/>
      <c r="B42" s="7">
        <v>614323</v>
      </c>
      <c r="C42" s="1" t="s">
        <v>25</v>
      </c>
      <c r="D42" s="5">
        <v>1500000</v>
      </c>
      <c r="E42" s="5"/>
      <c r="F42" s="5"/>
      <c r="G42" s="5">
        <v>1500000</v>
      </c>
      <c r="H42" s="10">
        <v>1500000</v>
      </c>
      <c r="I42" s="38">
        <f t="shared" si="0"/>
        <v>100</v>
      </c>
      <c r="J42" s="39">
        <f t="shared" si="1"/>
        <v>100</v>
      </c>
    </row>
    <row r="43" spans="1:10" ht="15.75">
      <c r="A43" s="9"/>
      <c r="B43" s="7">
        <v>614324</v>
      </c>
      <c r="C43" s="1" t="s">
        <v>26</v>
      </c>
      <c r="D43" s="5">
        <v>1065000</v>
      </c>
      <c r="E43" s="5">
        <v>300000</v>
      </c>
      <c r="F43" s="5"/>
      <c r="G43" s="5">
        <v>605000</v>
      </c>
      <c r="H43" s="10">
        <v>1744000</v>
      </c>
      <c r="I43" s="38">
        <f t="shared" si="0"/>
        <v>56.8075117370892</v>
      </c>
      <c r="J43" s="39">
        <f t="shared" si="1"/>
        <v>34.690366972477065</v>
      </c>
    </row>
    <row r="44" spans="1:10" ht="15.75">
      <c r="A44" s="9"/>
      <c r="B44" s="7">
        <v>614311</v>
      </c>
      <c r="C44" s="1" t="s">
        <v>27</v>
      </c>
      <c r="D44" s="5">
        <v>1000000</v>
      </c>
      <c r="E44" s="5">
        <v>152441.95</v>
      </c>
      <c r="F44" s="5"/>
      <c r="G44" s="5">
        <v>701035.5</v>
      </c>
      <c r="H44" s="10">
        <v>809158.12</v>
      </c>
      <c r="I44" s="38">
        <f t="shared" si="0"/>
        <v>70.10355</v>
      </c>
      <c r="J44" s="39">
        <f t="shared" si="1"/>
        <v>86.63764011909069</v>
      </c>
    </row>
    <row r="45" spans="1:10" ht="15.75">
      <c r="A45" s="9"/>
      <c r="B45" s="7">
        <v>614321</v>
      </c>
      <c r="C45" s="1" t="s">
        <v>28</v>
      </c>
      <c r="D45" s="5">
        <v>900000</v>
      </c>
      <c r="E45" s="5"/>
      <c r="F45" s="5"/>
      <c r="G45" s="5">
        <v>810834</v>
      </c>
      <c r="H45" s="10">
        <v>3977423</v>
      </c>
      <c r="I45" s="38">
        <f t="shared" si="0"/>
        <v>90.09266666666666</v>
      </c>
      <c r="J45" s="39">
        <f t="shared" si="1"/>
        <v>20.385913190525624</v>
      </c>
    </row>
    <row r="46" spans="1:10" ht="15.75">
      <c r="A46" s="9"/>
      <c r="B46" s="7"/>
      <c r="C46" s="1" t="s">
        <v>70</v>
      </c>
      <c r="D46" s="5"/>
      <c r="E46" s="5"/>
      <c r="F46" s="5"/>
      <c r="G46" s="5"/>
      <c r="H46" s="10">
        <v>483665.5</v>
      </c>
      <c r="I46" s="38"/>
      <c r="J46" s="39">
        <f t="shared" si="1"/>
        <v>0</v>
      </c>
    </row>
    <row r="47" spans="1:10" ht="15.75">
      <c r="A47" s="9"/>
      <c r="B47" s="7">
        <v>614311</v>
      </c>
      <c r="C47" s="1" t="s">
        <v>73</v>
      </c>
      <c r="D47" s="5"/>
      <c r="E47" s="5"/>
      <c r="F47" s="5"/>
      <c r="G47" s="5">
        <v>754386.5</v>
      </c>
      <c r="H47" s="10">
        <v>1676696.36</v>
      </c>
      <c r="I47" s="38"/>
      <c r="J47" s="39">
        <f t="shared" si="1"/>
        <v>44.99243381192764</v>
      </c>
    </row>
    <row r="48" spans="1:10" ht="15.75">
      <c r="A48" s="9"/>
      <c r="B48" s="7">
        <v>614312</v>
      </c>
      <c r="C48" s="1" t="s">
        <v>29</v>
      </c>
      <c r="D48" s="5">
        <v>1500000</v>
      </c>
      <c r="E48" s="5"/>
      <c r="F48" s="5"/>
      <c r="G48" s="5">
        <v>1300000</v>
      </c>
      <c r="H48" s="10">
        <v>1499771.02</v>
      </c>
      <c r="I48" s="38">
        <f t="shared" si="0"/>
        <v>86.66666666666667</v>
      </c>
      <c r="J48" s="39">
        <f t="shared" si="1"/>
        <v>86.67989864212738</v>
      </c>
    </row>
    <row r="49" spans="1:10" ht="15.75">
      <c r="A49" s="9"/>
      <c r="B49" s="7">
        <v>614325</v>
      </c>
      <c r="C49" s="1" t="s">
        <v>50</v>
      </c>
      <c r="D49" s="5">
        <v>2000000</v>
      </c>
      <c r="E49" s="5"/>
      <c r="F49" s="5"/>
      <c r="G49" s="5">
        <v>1657345</v>
      </c>
      <c r="H49" s="10"/>
      <c r="I49" s="38">
        <f t="shared" si="0"/>
        <v>82.86725</v>
      </c>
      <c r="J49" s="23"/>
    </row>
    <row r="50" spans="1:10" ht="15.75">
      <c r="A50" s="9"/>
      <c r="B50" s="7">
        <v>614326</v>
      </c>
      <c r="C50" s="1" t="s">
        <v>51</v>
      </c>
      <c r="D50" s="5">
        <v>1000000</v>
      </c>
      <c r="E50" s="5">
        <v>550001</v>
      </c>
      <c r="F50" s="5"/>
      <c r="G50" s="5">
        <v>1000000</v>
      </c>
      <c r="H50" s="10"/>
      <c r="I50" s="38">
        <f t="shared" si="0"/>
        <v>100</v>
      </c>
      <c r="J50" s="23"/>
    </row>
    <row r="51" spans="1:10" ht="15.75">
      <c r="A51" s="9"/>
      <c r="B51" s="7">
        <v>614311</v>
      </c>
      <c r="C51" s="1" t="s">
        <v>30</v>
      </c>
      <c r="D51" s="5">
        <v>9000000</v>
      </c>
      <c r="E51" s="5">
        <v>750000</v>
      </c>
      <c r="F51" s="5"/>
      <c r="G51" s="5">
        <v>7854370.2</v>
      </c>
      <c r="H51" s="10">
        <v>6810000</v>
      </c>
      <c r="I51" s="38">
        <f t="shared" si="0"/>
        <v>87.27078</v>
      </c>
      <c r="J51" s="39">
        <f t="shared" si="1"/>
        <v>115.33583259911894</v>
      </c>
    </row>
    <row r="52" spans="1:10" ht="15.75">
      <c r="A52" s="9"/>
      <c r="B52" s="7">
        <v>614313</v>
      </c>
      <c r="C52" s="1" t="s">
        <v>16</v>
      </c>
      <c r="D52" s="5">
        <v>1425000</v>
      </c>
      <c r="E52" s="5">
        <v>760000</v>
      </c>
      <c r="F52" s="5"/>
      <c r="G52" s="5">
        <v>1235001</v>
      </c>
      <c r="H52" s="10">
        <v>300000</v>
      </c>
      <c r="I52" s="38">
        <f t="shared" si="0"/>
        <v>86.66673684210527</v>
      </c>
      <c r="J52" s="39">
        <f t="shared" si="1"/>
        <v>411.66700000000003</v>
      </c>
    </row>
    <row r="53" spans="1:10" ht="15.75">
      <c r="A53" s="9"/>
      <c r="B53" s="7">
        <v>614322</v>
      </c>
      <c r="C53" s="1" t="s">
        <v>31</v>
      </c>
      <c r="D53" s="5">
        <v>1900000</v>
      </c>
      <c r="E53" s="5">
        <v>50790</v>
      </c>
      <c r="F53" s="5"/>
      <c r="G53" s="5">
        <v>974827</v>
      </c>
      <c r="H53" s="10">
        <v>727828</v>
      </c>
      <c r="I53" s="38">
        <f t="shared" si="0"/>
        <v>51.30668421052632</v>
      </c>
      <c r="J53" s="39">
        <f t="shared" si="1"/>
        <v>133.93645201888359</v>
      </c>
    </row>
    <row r="54" spans="1:10" ht="15.75">
      <c r="A54" s="9"/>
      <c r="B54" s="7"/>
      <c r="C54" s="1" t="s">
        <v>38</v>
      </c>
      <c r="D54" s="5"/>
      <c r="E54" s="4"/>
      <c r="F54" s="4"/>
      <c r="G54" s="4"/>
      <c r="H54" s="10"/>
      <c r="I54" s="38"/>
      <c r="J54" s="23"/>
    </row>
    <row r="55" spans="1:10" s="3" customFormat="1" ht="15.75">
      <c r="A55" s="8">
        <v>5</v>
      </c>
      <c r="B55" s="6">
        <v>614400</v>
      </c>
      <c r="C55" s="2" t="s">
        <v>52</v>
      </c>
      <c r="D55" s="4">
        <f>D56+D57+D58+D59</f>
        <v>33000000</v>
      </c>
      <c r="E55" s="4">
        <f>E56+E57+E58+E59</f>
        <v>3437387.75</v>
      </c>
      <c r="F55" s="4">
        <f>F56+F57+F58+F59</f>
        <v>0</v>
      </c>
      <c r="G55" s="4">
        <f>G56+G57+G58+G59</f>
        <v>26198624.8</v>
      </c>
      <c r="H55" s="4">
        <f>H56+H57+H58+H59</f>
        <v>30600726.24</v>
      </c>
      <c r="I55" s="22">
        <f t="shared" si="0"/>
        <v>79.38977212121212</v>
      </c>
      <c r="J55" s="23">
        <f t="shared" si="1"/>
        <v>85.61438900020042</v>
      </c>
    </row>
    <row r="56" spans="1:10" ht="15.75">
      <c r="A56" s="9"/>
      <c r="B56" s="7">
        <v>614411</v>
      </c>
      <c r="C56" s="1" t="s">
        <v>62</v>
      </c>
      <c r="D56" s="5">
        <v>15000000</v>
      </c>
      <c r="E56" s="5">
        <v>1252572.1</v>
      </c>
      <c r="F56" s="5"/>
      <c r="G56" s="5">
        <v>13372428</v>
      </c>
      <c r="H56" s="10">
        <v>13722333.33</v>
      </c>
      <c r="I56" s="38">
        <f t="shared" si="0"/>
        <v>89.14952000000001</v>
      </c>
      <c r="J56" s="39">
        <f t="shared" si="1"/>
        <v>97.45010326170235</v>
      </c>
    </row>
    <row r="57" spans="1:10" ht="15.75">
      <c r="A57" s="9"/>
      <c r="B57" s="7">
        <v>614412</v>
      </c>
      <c r="C57" s="1" t="s">
        <v>11</v>
      </c>
      <c r="D57" s="5"/>
      <c r="E57" s="5"/>
      <c r="F57" s="5"/>
      <c r="G57" s="5"/>
      <c r="H57" s="10"/>
      <c r="I57" s="38"/>
      <c r="J57" s="39"/>
    </row>
    <row r="58" spans="1:10" ht="15.75">
      <c r="A58" s="9"/>
      <c r="B58" s="7">
        <v>614413</v>
      </c>
      <c r="C58" s="1" t="s">
        <v>32</v>
      </c>
      <c r="D58" s="5">
        <v>6000000</v>
      </c>
      <c r="E58" s="5"/>
      <c r="F58" s="5"/>
      <c r="G58" s="5">
        <v>5084400</v>
      </c>
      <c r="H58" s="10">
        <v>7000000</v>
      </c>
      <c r="I58" s="38">
        <f t="shared" si="0"/>
        <v>84.74000000000001</v>
      </c>
      <c r="J58" s="39">
        <f t="shared" si="1"/>
        <v>72.63428571428572</v>
      </c>
    </row>
    <row r="59" spans="1:10" ht="15.75">
      <c r="A59" s="9"/>
      <c r="B59" s="7">
        <v>614414</v>
      </c>
      <c r="C59" s="1" t="s">
        <v>63</v>
      </c>
      <c r="D59" s="5">
        <v>12000000</v>
      </c>
      <c r="E59" s="5">
        <v>2184815.65</v>
      </c>
      <c r="F59" s="5"/>
      <c r="G59" s="5">
        <v>7741796.8</v>
      </c>
      <c r="H59" s="10">
        <v>9878392.91</v>
      </c>
      <c r="I59" s="38">
        <f t="shared" si="0"/>
        <v>64.51497333333333</v>
      </c>
      <c r="J59" s="39">
        <f t="shared" si="1"/>
        <v>78.37101510877238</v>
      </c>
    </row>
    <row r="60" spans="1:10" s="3" customFormat="1" ht="15.75">
      <c r="A60" s="8">
        <v>6</v>
      </c>
      <c r="B60" s="6">
        <v>614800</v>
      </c>
      <c r="C60" s="2" t="s">
        <v>15</v>
      </c>
      <c r="D60" s="4">
        <f>D61+D62+D63</f>
        <v>4000000</v>
      </c>
      <c r="E60" s="4">
        <f>E61+E62+E63</f>
        <v>1510.3</v>
      </c>
      <c r="F60" s="4">
        <f>F61+F62+F63</f>
        <v>0</v>
      </c>
      <c r="G60" s="4">
        <f>G61+G62+G63</f>
        <v>1392084.7</v>
      </c>
      <c r="H60" s="4">
        <v>2070930.2</v>
      </c>
      <c r="I60" s="22">
        <f t="shared" si="0"/>
        <v>34.8021175</v>
      </c>
      <c r="J60" s="23">
        <f t="shared" si="1"/>
        <v>67.2202616968935</v>
      </c>
    </row>
    <row r="61" spans="1:10" ht="15.75">
      <c r="A61" s="1"/>
      <c r="B61" s="7">
        <v>614811</v>
      </c>
      <c r="C61" s="1" t="s">
        <v>65</v>
      </c>
      <c r="D61" s="32">
        <v>1000000</v>
      </c>
      <c r="E61" s="32">
        <v>1510.3</v>
      </c>
      <c r="F61" s="32"/>
      <c r="G61" s="32">
        <v>1020376.5</v>
      </c>
      <c r="H61" s="33"/>
      <c r="I61" s="38">
        <f t="shared" si="0"/>
        <v>102.03765</v>
      </c>
      <c r="J61" s="39"/>
    </row>
    <row r="62" spans="1:10" ht="15.75">
      <c r="A62" s="1"/>
      <c r="B62" s="7">
        <v>614812</v>
      </c>
      <c r="C62" s="1" t="s">
        <v>54</v>
      </c>
      <c r="D62" s="30">
        <v>2000000</v>
      </c>
      <c r="E62" s="30"/>
      <c r="F62" s="30"/>
      <c r="G62" s="30"/>
      <c r="H62" s="31"/>
      <c r="I62" s="38">
        <f t="shared" si="0"/>
        <v>0</v>
      </c>
      <c r="J62" s="23"/>
    </row>
    <row r="63" spans="1:10" s="3" customFormat="1" ht="16.5" thickBot="1">
      <c r="A63" s="34"/>
      <c r="B63" s="35">
        <v>614813</v>
      </c>
      <c r="C63" s="36" t="s">
        <v>64</v>
      </c>
      <c r="D63" s="37">
        <v>1000000</v>
      </c>
      <c r="E63" s="37"/>
      <c r="F63" s="37"/>
      <c r="G63" s="37">
        <v>371708.2</v>
      </c>
      <c r="H63" s="11"/>
      <c r="I63" s="37">
        <f t="shared" si="0"/>
        <v>37.17082</v>
      </c>
      <c r="J63" s="28"/>
    </row>
    <row r="68" ht="15.75">
      <c r="D68" t="s">
        <v>17</v>
      </c>
    </row>
  </sheetData>
  <printOptions/>
  <pageMargins left="0.7480314960629921" right="0.7480314960629921" top="1.3779527559055118" bottom="0.984251968503937" header="0.5118110236220472" footer="0.5118110236220472"/>
  <pageSetup horizontalDpi="1200" verticalDpi="1200" orientation="landscape" paperSize="9" scale="90" r:id="rId1"/>
  <headerFooter alignWithMargins="0">
    <oddHeader>&amp;L&amp;"Times New Roman,Bold"&amp;10FEDERACIJA BOSNE I
HERCEGOVINE&amp;C&amp;"Times New Roman,Bold"&amp;10Posebni podaci o tekućim grantovima
Period izvještavanja: 01.01.-30.11.2003.godine&amp;R&amp;"Times New Roman,Bold"&amp;10Obrazac 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FINANSIJA FBiH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TREZOR</dc:creator>
  <cp:keywords/>
  <dc:description/>
  <cp:lastModifiedBy>TREZOR</cp:lastModifiedBy>
  <cp:lastPrinted>2003-12-16T13:11:38Z</cp:lastPrinted>
  <dcterms:created xsi:type="dcterms:W3CDTF">2002-05-10T13:48:05Z</dcterms:created>
  <dcterms:modified xsi:type="dcterms:W3CDTF">2003-12-16T13:17:44Z</dcterms:modified>
  <cp:category/>
  <cp:version/>
  <cp:contentType/>
  <cp:contentStatus/>
</cp:coreProperties>
</file>